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66" yWindow="360" windowWidth="8475" windowHeight="6660" tabRatio="842" activeTab="0"/>
  </bookViews>
  <sheets>
    <sheet name="ОБЛАСТ-2005" sheetId="1" r:id="rId1"/>
    <sheet name="ОБЛАСТ-2007" sheetId="2" r:id="rId2"/>
  </sheets>
  <definedNames>
    <definedName name="Print_Tasten">'ОБЛАСТ-2005'!$1:$9</definedName>
    <definedName name="_xlnm.Print_Titles" localSheetId="0">'ОБЛАСТ-2005'!$1:$9</definedName>
    <definedName name="_xlnm.Print_Titles" localSheetId="1">'ОБЛАСТ-2007'!$5:$11</definedName>
  </definedNames>
  <calcPr fullCalcOnLoad="1"/>
</workbook>
</file>

<file path=xl/sharedStrings.xml><?xml version="1.0" encoding="utf-8"?>
<sst xmlns="http://schemas.openxmlformats.org/spreadsheetml/2006/main" count="816" uniqueCount="188">
  <si>
    <t>№</t>
  </si>
  <si>
    <t>-</t>
  </si>
  <si>
    <t>О - Одит</t>
  </si>
  <si>
    <t>kW</t>
  </si>
  <si>
    <t>Спестени</t>
  </si>
  <si>
    <t xml:space="preserve">Необходими </t>
  </si>
  <si>
    <t>Проектна</t>
  </si>
  <si>
    <t>Спестена</t>
  </si>
  <si>
    <t xml:space="preserve">енергия </t>
  </si>
  <si>
    <t xml:space="preserve">Спестени </t>
  </si>
  <si>
    <t xml:space="preserve"> СО2</t>
  </si>
  <si>
    <t>на проекта</t>
  </si>
  <si>
    <t>С - смесена</t>
  </si>
  <si>
    <t>млн. лева</t>
  </si>
  <si>
    <t>годишно</t>
  </si>
  <si>
    <t xml:space="preserve"> </t>
  </si>
  <si>
    <t>Млн. лева</t>
  </si>
  <si>
    <t>MWh/год.</t>
  </si>
  <si>
    <t>МОЩНОСТ</t>
  </si>
  <si>
    <t>ГОРИВА</t>
  </si>
  <si>
    <t>ТОПЛИННА</t>
  </si>
  <si>
    <t>ЕЛЕКТИЧЕСКА</t>
  </si>
  <si>
    <t>ГОРИВА и</t>
  </si>
  <si>
    <t>ЕНЕРГИИ</t>
  </si>
  <si>
    <t>ЕМИСИИ</t>
  </si>
  <si>
    <t>ЕФЕКТ</t>
  </si>
  <si>
    <t>ОБЩО</t>
  </si>
  <si>
    <t>ИНВЕСТИЦИИ</t>
  </si>
  <si>
    <t>СОБСТВЕНОСТ</t>
  </si>
  <si>
    <t>ОБЩИНА/</t>
  </si>
  <si>
    <t>СЕКТОР/</t>
  </si>
  <si>
    <t>СЕКТОР</t>
  </si>
  <si>
    <t>Бит и услуги</t>
  </si>
  <si>
    <t>Сграден фонд</t>
  </si>
  <si>
    <t>Транспорт</t>
  </si>
  <si>
    <t>Селско стопанство</t>
  </si>
  <si>
    <t>Очакван</t>
  </si>
  <si>
    <t>ИКОНОМИЧЕСКИ</t>
  </si>
  <si>
    <t>ГОТОВНОСТ</t>
  </si>
  <si>
    <r>
      <t>(Д/О/Ч/С)</t>
    </r>
    <r>
      <rPr>
        <vertAlign val="superscript"/>
        <sz val="10"/>
        <rFont val="Arial"/>
        <family val="2"/>
      </rPr>
      <t>1</t>
    </r>
  </si>
  <si>
    <r>
      <t>(ПП/О)</t>
    </r>
    <r>
      <rPr>
        <vertAlign val="superscript"/>
        <sz val="10"/>
        <rFont val="Arial"/>
        <family val="2"/>
      </rPr>
      <t>2</t>
    </r>
  </si>
  <si>
    <t>НАИМЕНОВАНИЕ</t>
  </si>
  <si>
    <t>Проект 1:.......................</t>
  </si>
  <si>
    <t>Проект 2:.......................</t>
  </si>
  <si>
    <r>
      <t>1ktoe = 11600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MWh; 10 000 Gcal</t>
    </r>
  </si>
  <si>
    <r>
      <t>ktoe/год</t>
    </r>
    <r>
      <rPr>
        <vertAlign val="superscript"/>
        <sz val="10"/>
        <rFont val="Arial"/>
        <family val="2"/>
      </rPr>
      <t>3</t>
    </r>
  </si>
  <si>
    <t>килотона/год.</t>
  </si>
  <si>
    <t>Д - държавна;</t>
  </si>
  <si>
    <t>О - общинска;</t>
  </si>
  <si>
    <t>ПП - предпроектна проучване;</t>
  </si>
  <si>
    <t>ktoe/год - килотона нефтен еквивалент годишно;</t>
  </si>
  <si>
    <t>Ч - частна;</t>
  </si>
  <si>
    <t>ПОЯСНЕНИЕ:</t>
  </si>
  <si>
    <t>Бит и услуги (общо)</t>
  </si>
  <si>
    <t>Сграден фонд (общо)</t>
  </si>
  <si>
    <t>Проект ..........................</t>
  </si>
  <si>
    <t>проекти общо</t>
  </si>
  <si>
    <t>на проекта /</t>
  </si>
  <si>
    <r>
      <t>(Д/О/Ч/С)</t>
    </r>
    <r>
      <rPr>
        <vertAlign val="superscript"/>
        <sz val="8"/>
        <rFont val="Arial"/>
        <family val="2"/>
      </rPr>
      <t>1</t>
    </r>
  </si>
  <si>
    <r>
      <t>(ПП/О)</t>
    </r>
    <r>
      <rPr>
        <vertAlign val="superscript"/>
        <sz val="8"/>
        <rFont val="Arial"/>
        <family val="2"/>
      </rPr>
      <t>2</t>
    </r>
  </si>
  <si>
    <r>
      <t>ktoe/год</t>
    </r>
    <r>
      <rPr>
        <vertAlign val="superscript"/>
        <sz val="8"/>
        <rFont val="Arial"/>
        <family val="2"/>
      </rPr>
      <t>3</t>
    </r>
  </si>
  <si>
    <r>
      <t>ОБЩ брой проекти за общината (Д)</t>
    </r>
    <r>
      <rPr>
        <b/>
        <vertAlign val="superscript"/>
        <sz val="7"/>
        <rFont val="Arial"/>
        <family val="2"/>
      </rPr>
      <t>1</t>
    </r>
  </si>
  <si>
    <r>
      <t>ОБЩ брой проекти за общината (О)</t>
    </r>
    <r>
      <rPr>
        <b/>
        <vertAlign val="superscript"/>
        <sz val="7"/>
        <rFont val="Arial"/>
        <family val="2"/>
      </rPr>
      <t>1</t>
    </r>
  </si>
  <si>
    <r>
      <t>ОБЩ брой проекти за общината (Ч)</t>
    </r>
    <r>
      <rPr>
        <b/>
        <vertAlign val="superscript"/>
        <sz val="7"/>
        <rFont val="Arial"/>
        <family val="2"/>
      </rPr>
      <t>1</t>
    </r>
  </si>
  <si>
    <r>
      <t>ОБЩ брой проекти за общината (С)</t>
    </r>
    <r>
      <rPr>
        <b/>
        <vertAlign val="superscript"/>
        <sz val="7"/>
        <rFont val="Arial"/>
        <family val="2"/>
      </rPr>
      <t>1</t>
    </r>
  </si>
  <si>
    <r>
      <t>ОБЩ брой проекти за общината</t>
    </r>
  </si>
  <si>
    <r>
      <t>ОБЩ брой проекти за областта (Д)</t>
    </r>
    <r>
      <rPr>
        <b/>
        <vertAlign val="superscript"/>
        <sz val="7"/>
        <rFont val="Arial"/>
        <family val="2"/>
      </rPr>
      <t>1</t>
    </r>
  </si>
  <si>
    <r>
      <t>ОБЩ брой проекти за областта (О)</t>
    </r>
    <r>
      <rPr>
        <b/>
        <vertAlign val="superscript"/>
        <sz val="7"/>
        <rFont val="Arial"/>
        <family val="2"/>
      </rPr>
      <t>1</t>
    </r>
  </si>
  <si>
    <r>
      <t>ОБЩ брой проекти за областта (Ч)</t>
    </r>
    <r>
      <rPr>
        <b/>
        <vertAlign val="superscript"/>
        <sz val="7"/>
        <rFont val="Arial"/>
        <family val="2"/>
      </rPr>
      <t>1</t>
    </r>
  </si>
  <si>
    <r>
      <t>ОБЩ брой проекти за областта (С)</t>
    </r>
    <r>
      <rPr>
        <b/>
        <vertAlign val="superscript"/>
        <sz val="7"/>
        <rFont val="Arial"/>
        <family val="2"/>
      </rPr>
      <t>1</t>
    </r>
  </si>
  <si>
    <r>
      <t xml:space="preserve">ПО СЕКТОРИ: </t>
    </r>
    <r>
      <rPr>
        <sz val="8"/>
        <rFont val="Arial"/>
        <family val="2"/>
      </rPr>
      <t xml:space="preserve">           Индустрия</t>
    </r>
  </si>
  <si>
    <t>ЗА ОБЛАСТТА</t>
  </si>
  <si>
    <t>X</t>
  </si>
  <si>
    <t>Централно топлоснабдяване</t>
  </si>
  <si>
    <t>СПИСЪК НА ПРОЕКТИТЕ, ВКЛЮЧЕНИ В ОБЛАСТНАТА ЦЕЛЕВА ПРОГРАМА ЗА ЕНЕРГИЙНА ЕФЕКТИВНОСТ ЗА 2005 година</t>
  </si>
  <si>
    <t>СПИСЪК НА ПРОЕКТИТЕ, ВКЛЮЧЕНИ В ОБЛАСТНАТА КРАТКОСРОЧНА ПРОГРАМА ЗА ЕНЕРГИЙНА ЕФЕКТИВНОСТ ДО 2007 година</t>
  </si>
  <si>
    <t>Проект 1: Улично осветление</t>
  </si>
  <si>
    <t>О</t>
  </si>
  <si>
    <t>ПП</t>
  </si>
  <si>
    <t>Проект 1: ДГ "Иванка Ботева"</t>
  </si>
  <si>
    <t>няма</t>
  </si>
  <si>
    <t>Проект 2:ОДПФЗС "Д-р Трейман" ЕООД</t>
  </si>
  <si>
    <t>Проект 9 000 лв.</t>
  </si>
  <si>
    <t>ОБЩИНА 1:  Велико Търново</t>
  </si>
  <si>
    <t>Проект 1:МБАЛ "Св. Иван Рилски"</t>
  </si>
  <si>
    <t>общинска</t>
  </si>
  <si>
    <t>има ОДИТ</t>
  </si>
  <si>
    <t>за енерг. обследване</t>
  </si>
  <si>
    <t>ОБЩИНА 2: Горна Оряховица</t>
  </si>
  <si>
    <t>Проект 1:Улично осветление</t>
  </si>
  <si>
    <t>Проект 1:ЦДГ "Радост"</t>
  </si>
  <si>
    <t>ОБЩИНА 4: Лясковец</t>
  </si>
  <si>
    <t>Община</t>
  </si>
  <si>
    <t>ОБЩИНА 5: Павликени</t>
  </si>
  <si>
    <t>ОБЩИНА 6: Полски Тръмбеш</t>
  </si>
  <si>
    <t>Проект 1: Реконструкция и модернизация на уличното осветление в Община Полски Тръмбеш</t>
  </si>
  <si>
    <t xml:space="preserve">Проект 1: 
ЦДГ “Детски свят”, </t>
  </si>
  <si>
    <t>Проект 2: 
ОУ “Васил Левски” с.Петко Каравелово</t>
  </si>
  <si>
    <t>Проект 1:"Енергийно ефективна реконструкция на СОУ "Ангел Каралийчев"гр.Стражица"</t>
  </si>
  <si>
    <t>Проект 2:"Енергийноефективна рекенструкция на ОДЗ "Ангел Каралийчев"гр.Стражица"</t>
  </si>
  <si>
    <t>Проект 3:"Енергийноефективна раконструкция на ОУ"Отец Паисий"с.Сушица" ..........................</t>
  </si>
  <si>
    <t>ОБЩИНА 7: Свищов</t>
  </si>
  <si>
    <t>ОБЩИНА 8: Стражица</t>
  </si>
  <si>
    <t>ОБЩИНА 9: Сухиндол</t>
  </si>
  <si>
    <t>ОБЩИНА 3: Елена</t>
  </si>
  <si>
    <t>ОБЩИНА 10: Златарица</t>
  </si>
  <si>
    <t xml:space="preserve">Проект 1: СОУ "Св.св. Кирил и Методий" гр. Златарица </t>
  </si>
  <si>
    <t>Проект 2: Административна сграда гр. Златарица,</t>
  </si>
  <si>
    <t>ОБЛАСТ ВЕЛИКО ТЪРНОВО</t>
  </si>
  <si>
    <t>Проект 1 : Улично осветление: Изграждане на електроспестяваща ел.мрежа - гр. Златарица и с. Горско Ново село. Проектиране, подмяна на лампи, осветителни тела, кабели и стълбове, автоматизация, контрол</t>
  </si>
  <si>
    <t>няма проект</t>
  </si>
  <si>
    <t xml:space="preserve">Проект 1: СОУ "Св.св.Кирил и Методий" град Златарица - Подмяна на дограма с двоен РVС стъклопакет; Нови външни врати; Изолиране на тръбна мрежа; Нов котел; Циркулационна помпа+САР+ТРВ+Разходомер за постъпващото гориво. Топлоизолация на подова плоча на таван </t>
  </si>
  <si>
    <t>Проект 2: Административна сграда гр. Златарица, ул. "Стефан Попстоянов" № 1 - Подмяна на дограма с двоен PVC стъклопакет и външните врати с нови; Направа на нова отоплителна инсталация</t>
  </si>
  <si>
    <t xml:space="preserve">Проект 3: ЦДГ "Славейче" гр. Златарица, ЦДГ "Слънце" с. Горско Ново село, ЦДГ "Пролет" с. Родина, ЦДГ "Детелина" с. Средно село - Подмяна на съществуваща дограма с нова. Направа на топлоизолация. Подмяна на ел.осветителните тела с енергоспестяващи. Основни ремонти на отоплителните инсталации </t>
  </si>
  <si>
    <t>Проект 4: Начално училище "Св.св.Кирил и Методий" с. Родина, Основно училище "Христо Ботев" с . Горско Ново село, Основно училище "Васил левски" с. Средно село - Подмяна на съществуваща дограма с нова. Направа на топлоизолация. Подмяна на ел.осветителните тела с енергоспестяващи. Основни ремонти на отоплителните инсталации</t>
  </si>
  <si>
    <t>Проект 5: Административни сгради на общинска администрация и на кметствата - Подмяна на съществуваща дограма с нова. Направа на топлоизолация. Подмяна на ел.осветителните тела с енергоспестяващи. Основни ремонти на отоплителните инсталации</t>
  </si>
  <si>
    <t>Проект 6: Дом за стари хора гр. Златарица - Подмяна на метална дограма на сграда от основното застрояване с нова. Направа на топлоизолация на северни фасади на сградата от основното застрояване и две сгради от допълващото застрояване /еднофамилни къщи/. Подмяна на ел.осветителните тела с енергоспестяващи на външно и вътрешно осветление. Подмяна на отоплителна инсталация - отоплителен котел и изграждане на нова инсталация за еднофамилните къщи</t>
  </si>
  <si>
    <t>Проект 7:ОДПФЗС "Д-р Трейман" ЕООД</t>
  </si>
  <si>
    <t>Проект 1: СОУ "Емилиян Станев"</t>
  </si>
  <si>
    <t>Проект 2: ОУ "Д-р Петър Берон"  гр. Дебелец</t>
  </si>
  <si>
    <t>Проект 3: ОУ "Неофит Рилски"</t>
  </si>
  <si>
    <t>Проект 4: ДГ "Иванка Ботева"</t>
  </si>
  <si>
    <t>Проект 5: ДГ "Райна Княгиня"</t>
  </si>
  <si>
    <t>Проект 6: ДЯ "Пролет"</t>
  </si>
  <si>
    <t>ЕГ "Проф. Асен Златаров"</t>
  </si>
  <si>
    <t>ОУ "Патриарх Евтимий"</t>
  </si>
  <si>
    <t>ПМГ "Васил Друмев"</t>
  </si>
  <si>
    <t>ОУ "Димитър Благоев"</t>
  </si>
  <si>
    <t>ЦДГ "Слънце"</t>
  </si>
  <si>
    <t>ЦДГ "Соня"</t>
  </si>
  <si>
    <t>ЦДГ "Здравец"</t>
  </si>
  <si>
    <t>ДЯ "Слънце"</t>
  </si>
  <si>
    <t>ДЯ "Митко Палаузов"</t>
  </si>
  <si>
    <t>ДЯ "Щастливо детство"</t>
  </si>
  <si>
    <t>ЦДГ "Евгения Кисимова"</t>
  </si>
  <si>
    <t>Проект: 80 000 лв.</t>
  </si>
  <si>
    <r>
      <t>ОБЩ брой проекти за общината (Д)</t>
    </r>
    <r>
      <rPr>
        <b/>
        <vertAlign val="superscript"/>
        <sz val="7"/>
        <rFont val="Tahoma"/>
        <family val="2"/>
      </rPr>
      <t>1</t>
    </r>
  </si>
  <si>
    <r>
      <t>ОБЩ брой проекти за общината (О)</t>
    </r>
    <r>
      <rPr>
        <b/>
        <vertAlign val="superscript"/>
        <sz val="7"/>
        <rFont val="Tahoma"/>
        <family val="2"/>
      </rPr>
      <t>1</t>
    </r>
  </si>
  <si>
    <r>
      <t>ОБЩ брой проекти за общината (Ч)</t>
    </r>
    <r>
      <rPr>
        <b/>
        <vertAlign val="superscript"/>
        <sz val="7"/>
        <rFont val="Tahoma"/>
        <family val="2"/>
      </rPr>
      <t>1</t>
    </r>
  </si>
  <si>
    <r>
      <t>ОБЩ брой проекти за общината (С)</t>
    </r>
    <r>
      <rPr>
        <b/>
        <vertAlign val="superscript"/>
        <sz val="7"/>
        <rFont val="Tahoma"/>
        <family val="2"/>
      </rPr>
      <t>1</t>
    </r>
  </si>
  <si>
    <t>Проект 1: Улично осветление:</t>
  </si>
  <si>
    <t>Проект 1: Подмяна на улично осветление
гр. Елена</t>
  </si>
  <si>
    <t>Д</t>
  </si>
  <si>
    <t xml:space="preserve"> -</t>
  </si>
  <si>
    <t>Проект 1: Саниране сграда и отоплителна
система ДДМУИ - с. Илаков рът</t>
  </si>
  <si>
    <t>Проект 1: Подмяна улично осветление - 
села Община Елена</t>
  </si>
  <si>
    <t>Проект 1: Саниране сграда и отоплителна
система ОУ "Отец Паисий" - с. Константин</t>
  </si>
  <si>
    <t>Проект 2: Саниране общински сграден фонд 
изпълнение</t>
  </si>
  <si>
    <t>Проект 3: Ремонт Отоплителна система СОУ
"Ив. Момчилов"  - гр. Елена</t>
  </si>
  <si>
    <t>Проект 1:Повишаване на енергийната ефективност в ЕАД “Водоснабдяване и канализация” – гр. Свищов</t>
  </si>
  <si>
    <t>Проект 1: Енергийна ефективност в ОДЗ "Слънчо" -гр. Свищов</t>
  </si>
  <si>
    <t>Проект 2:Енергийна ефективноств  ДСХ "МАрия Луиза"</t>
  </si>
  <si>
    <t>Проект 1:ЦДГ"Радост"</t>
  </si>
  <si>
    <t>Проект 2:СОУ"М.Райкович"</t>
  </si>
  <si>
    <t>Проект 3:ЦДГ"Пчелица"</t>
  </si>
  <si>
    <t>Проект 4: ЦДГ"Славейче"</t>
  </si>
  <si>
    <t>Проект 5:ДЯ "Мир"-Лясковец</t>
  </si>
  <si>
    <t>Проект 6:НУ"Н.Козлев"</t>
  </si>
  <si>
    <t>Проект 7:НУ"Ц.Гинчев"</t>
  </si>
  <si>
    <t>Проект 8:Община Лясковец</t>
  </si>
  <si>
    <t>Проект 9:Читалище Лясковец</t>
  </si>
  <si>
    <t>О/Ч</t>
  </si>
  <si>
    <t>Проект 1:ЕЕ на ЦДГ№4</t>
  </si>
  <si>
    <t>Проект 2:ЕЕ на Дом за ДУУИ</t>
  </si>
  <si>
    <t>Проект 1:.МБАЛ-Павликени ЕООД</t>
  </si>
  <si>
    <t>Проект 2:ПГАТ"Цанко Церковски"</t>
  </si>
  <si>
    <t>Проект 3.ПГ по ПТ</t>
  </si>
  <si>
    <t>Проект 4:Читалище Братство</t>
  </si>
  <si>
    <t>Проект 5:ОУ"Климент Охридски"</t>
  </si>
  <si>
    <t xml:space="preserve">Проект6.СОУ"Бачо Киро" </t>
  </si>
  <si>
    <t>Проект 7:НУ"П.Р.Славейков"</t>
  </si>
  <si>
    <t>Проект 8:Община</t>
  </si>
  <si>
    <t>Проект 9 Спортна зала</t>
  </si>
  <si>
    <t>Проект 1: 
ЦДГ “Детски свят”, гр.Полски Тръмбеш,</t>
  </si>
  <si>
    <t>Проект 5: 
ОУ “Св. Св. Кирил и Методий” с.Раданово</t>
  </si>
  <si>
    <t>Проект 6: 
ОУ “Св. Св. Кирил и Методий” с.Страхилово</t>
  </si>
  <si>
    <t>Проект 7: 
ЦДГ “Незабравка” с.Петко Каравелово</t>
  </si>
  <si>
    <t>Проект 8:
Сграда - Общинска администрация гр.Полски Тръмбеш</t>
  </si>
  <si>
    <t>Проект 4: 
ОУ “Трайко Китанчев” с.Климентово</t>
  </si>
  <si>
    <t>Проект 3: 
СОУ “Цанко Церковски" гр.Полски Тръмбеш</t>
  </si>
  <si>
    <t>Проект 1:СОУ"Св.Кл.Охридски"-сгр.№1</t>
  </si>
  <si>
    <t>Проект 2: ЦДГ "Соня"</t>
  </si>
  <si>
    <t>Проект 3: Детска ясла</t>
  </si>
  <si>
    <t>Проект 4: Администр. сграда №1</t>
  </si>
  <si>
    <t>Проект 5:СОУ"Св.Кл.Охридски"-сгр.№2</t>
  </si>
  <si>
    <t>Проект 6:Дом за възр.хора-с.Г.Косово</t>
  </si>
  <si>
    <t>Проект 2: преустройство на котелни помещения за природен газ на: 1. ІІІ ОУ "Св. Св. К. и Мет." 2. ЦДГ "Елена Грънчарова" 3. ЦДГ "Първи юни" 4. Детски рехаб. Център-Г.О. 5. ЦДГ "Здравец" 6. ДЯ "Еделвайс"</t>
  </si>
  <si>
    <t>Проект 3: Енергийно обследване на 1. СУПЗ-Г.Оряховица;  2. ЦДГ "Щастливо детство"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</si>
</sst>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"/>
    <numFmt numFmtId="165" formatCode="00000"/>
    <numFmt numFmtId="166" formatCode="0.000"/>
    <numFmt numFmtId="167" formatCode="0.000000"/>
  </numFmts>
  <fonts count="16">
    <font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vertAlign val="superscript"/>
      <sz val="7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3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5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/>
    </xf>
    <xf numFmtId="0" fontId="4" fillId="4" borderId="2" xfId="0" applyFont="1" applyFill="1" applyBorder="1" applyAlignment="1">
      <alignment horizontal="right" vertical="center" wrapText="1"/>
    </xf>
    <xf numFmtId="0" fontId="4" fillId="4" borderId="24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0" fillId="2" borderId="27" xfId="0" applyFont="1" applyFill="1" applyBorder="1" applyAlignment="1">
      <alignment/>
    </xf>
    <xf numFmtId="0" fontId="0" fillId="4" borderId="2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right" vertical="center" wrapText="1"/>
    </xf>
    <xf numFmtId="0" fontId="0" fillId="4" borderId="28" xfId="0" applyFont="1" applyFill="1" applyBorder="1" applyAlignment="1">
      <alignment/>
    </xf>
    <xf numFmtId="0" fontId="4" fillId="4" borderId="25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/>
    </xf>
    <xf numFmtId="0" fontId="6" fillId="4" borderId="29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/>
    </xf>
    <xf numFmtId="0" fontId="9" fillId="2" borderId="29" xfId="0" applyFont="1" applyFill="1" applyBorder="1" applyAlignment="1">
      <alignment horizontal="center"/>
    </xf>
    <xf numFmtId="0" fontId="0" fillId="3" borderId="29" xfId="0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/>
    </xf>
    <xf numFmtId="0" fontId="1" fillId="2" borderId="27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9" fillId="4" borderId="2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4" borderId="3" xfId="0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/>
    </xf>
    <xf numFmtId="0" fontId="0" fillId="3" borderId="2" xfId="0" applyFont="1" applyFill="1" applyBorder="1" applyAlignment="1">
      <alignment wrapText="1"/>
    </xf>
    <xf numFmtId="2" fontId="0" fillId="3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3" fontId="0" fillId="3" borderId="2" xfId="0" applyNumberFormat="1" applyFont="1" applyFill="1" applyBorder="1" applyAlignment="1">
      <alignment horizontal="center"/>
    </xf>
    <xf numFmtId="0" fontId="0" fillId="2" borderId="29" xfId="0" applyFont="1" applyFill="1" applyBorder="1" applyAlignment="1">
      <alignment vertical="center" wrapText="1"/>
    </xf>
    <xf numFmtId="0" fontId="6" fillId="4" borderId="29" xfId="0" applyFont="1" applyFill="1" applyBorder="1" applyAlignment="1">
      <alignment vertical="center" wrapText="1"/>
    </xf>
    <xf numFmtId="0" fontId="0" fillId="4" borderId="29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0" fillId="3" borderId="29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right"/>
    </xf>
    <xf numFmtId="0" fontId="0" fillId="3" borderId="29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/>
    </xf>
    <xf numFmtId="0" fontId="13" fillId="2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3" borderId="2" xfId="0" applyFont="1" applyFill="1" applyBorder="1" applyAlignment="1">
      <alignment horizontal="center"/>
    </xf>
    <xf numFmtId="166" fontId="11" fillId="3" borderId="2" xfId="0" applyNumberFormat="1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2" borderId="29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/>
    </xf>
    <xf numFmtId="0" fontId="13" fillId="2" borderId="29" xfId="0" applyFont="1" applyFill="1" applyBorder="1" applyAlignment="1">
      <alignment horizontal="center"/>
    </xf>
    <xf numFmtId="0" fontId="11" fillId="3" borderId="29" xfId="0" applyFont="1" applyFill="1" applyBorder="1" applyAlignment="1">
      <alignment/>
    </xf>
    <xf numFmtId="0" fontId="14" fillId="4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/>
    </xf>
    <xf numFmtId="0" fontId="14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166" fontId="11" fillId="4" borderId="3" xfId="0" applyNumberFormat="1" applyFont="1" applyFill="1" applyBorder="1" applyAlignment="1">
      <alignment/>
    </xf>
    <xf numFmtId="0" fontId="11" fillId="4" borderId="3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4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/>
    </xf>
    <xf numFmtId="0" fontId="9" fillId="2" borderId="30" xfId="0" applyFont="1" applyFill="1" applyBorder="1" applyAlignment="1">
      <alignment horizontal="center"/>
    </xf>
    <xf numFmtId="0" fontId="0" fillId="3" borderId="30" xfId="0" applyFont="1" applyFill="1" applyBorder="1" applyAlignment="1">
      <alignment/>
    </xf>
    <xf numFmtId="0" fontId="4" fillId="3" borderId="28" xfId="0" applyFont="1" applyFill="1" applyBorder="1" applyAlignment="1">
      <alignment horizontal="left" vertical="center" wrapText="1"/>
    </xf>
    <xf numFmtId="0" fontId="0" fillId="3" borderId="28" xfId="0" applyFont="1" applyFill="1" applyBorder="1" applyAlignment="1">
      <alignment/>
    </xf>
    <xf numFmtId="0" fontId="0" fillId="3" borderId="28" xfId="0" applyFont="1" applyFill="1" applyBorder="1" applyAlignment="1">
      <alignment horizontal="center"/>
    </xf>
    <xf numFmtId="0" fontId="0" fillId="4" borderId="3" xfId="0" applyFont="1" applyFill="1" applyBorder="1" applyAlignment="1">
      <alignment/>
    </xf>
    <xf numFmtId="0" fontId="0" fillId="4" borderId="3" xfId="0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166" fontId="0" fillId="3" borderId="2" xfId="0" applyNumberFormat="1" applyFont="1" applyFill="1" applyBorder="1" applyAlignment="1">
      <alignment horizontal="right"/>
    </xf>
    <xf numFmtId="166" fontId="0" fillId="4" borderId="2" xfId="0" applyNumberFormat="1" applyFont="1" applyFill="1" applyBorder="1" applyAlignment="1">
      <alignment horizontal="right"/>
    </xf>
    <xf numFmtId="166" fontId="0" fillId="3" borderId="24" xfId="0" applyNumberFormat="1" applyFont="1" applyFill="1" applyBorder="1" applyAlignment="1">
      <alignment horizontal="right"/>
    </xf>
    <xf numFmtId="166" fontId="0" fillId="3" borderId="29" xfId="0" applyNumberFormat="1" applyFont="1" applyFill="1" applyBorder="1" applyAlignment="1">
      <alignment horizontal="right"/>
    </xf>
    <xf numFmtId="166" fontId="0" fillId="4" borderId="3" xfId="0" applyNumberFormat="1" applyFont="1" applyFill="1" applyBorder="1" applyAlignment="1">
      <alignment horizontal="right"/>
    </xf>
    <xf numFmtId="166" fontId="11" fillId="4" borderId="2" xfId="0" applyNumberFormat="1" applyFont="1" applyFill="1" applyBorder="1" applyAlignment="1">
      <alignment/>
    </xf>
    <xf numFmtId="166" fontId="11" fillId="3" borderId="29" xfId="0" applyNumberFormat="1" applyFont="1" applyFill="1" applyBorder="1" applyAlignment="1">
      <alignment/>
    </xf>
    <xf numFmtId="166" fontId="4" fillId="2" borderId="4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166" fontId="0" fillId="4" borderId="2" xfId="0" applyNumberFormat="1" applyFont="1" applyFill="1" applyBorder="1" applyAlignment="1">
      <alignment/>
    </xf>
    <xf numFmtId="166" fontId="0" fillId="3" borderId="2" xfId="0" applyNumberFormat="1" applyFont="1" applyFill="1" applyBorder="1" applyAlignment="1">
      <alignment wrapText="1"/>
    </xf>
    <xf numFmtId="166" fontId="0" fillId="3" borderId="2" xfId="0" applyNumberFormat="1" applyFont="1" applyFill="1" applyBorder="1" applyAlignment="1">
      <alignment/>
    </xf>
    <xf numFmtId="166" fontId="4" fillId="4" borderId="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center"/>
    </xf>
    <xf numFmtId="166" fontId="0" fillId="4" borderId="2" xfId="0" applyNumberFormat="1" applyFont="1" applyFill="1" applyBorder="1" applyAlignment="1">
      <alignment horizontal="center"/>
    </xf>
    <xf numFmtId="166" fontId="0" fillId="4" borderId="3" xfId="0" applyNumberFormat="1" applyFont="1" applyFill="1" applyBorder="1" applyAlignment="1">
      <alignment/>
    </xf>
    <xf numFmtId="166" fontId="0" fillId="2" borderId="3" xfId="0" applyNumberFormat="1" applyFont="1" applyFill="1" applyBorder="1" applyAlignment="1">
      <alignment/>
    </xf>
    <xf numFmtId="166" fontId="0" fillId="3" borderId="28" xfId="0" applyNumberFormat="1" applyFont="1" applyFill="1" applyBorder="1" applyAlignment="1">
      <alignment/>
    </xf>
    <xf numFmtId="166" fontId="0" fillId="3" borderId="30" xfId="0" applyNumberFormat="1" applyFont="1" applyFill="1" applyBorder="1" applyAlignment="1">
      <alignment/>
    </xf>
    <xf numFmtId="166" fontId="0" fillId="3" borderId="2" xfId="0" applyNumberFormat="1" applyFont="1" applyFill="1" applyBorder="1" applyAlignment="1">
      <alignment horizontal="right"/>
    </xf>
    <xf numFmtId="166" fontId="0" fillId="4" borderId="2" xfId="0" applyNumberFormat="1" applyFont="1" applyFill="1" applyBorder="1" applyAlignment="1">
      <alignment horizontal="right"/>
    </xf>
    <xf numFmtId="166" fontId="0" fillId="3" borderId="29" xfId="0" applyNumberFormat="1" applyFont="1" applyFill="1" applyBorder="1" applyAlignment="1">
      <alignment horizontal="right"/>
    </xf>
    <xf numFmtId="166" fontId="0" fillId="4" borderId="3" xfId="0" applyNumberFormat="1" applyFont="1" applyFill="1" applyBorder="1" applyAlignment="1">
      <alignment horizontal="right"/>
    </xf>
    <xf numFmtId="166" fontId="0" fillId="3" borderId="29" xfId="0" applyNumberFormat="1" applyFont="1" applyFill="1" applyBorder="1" applyAlignment="1">
      <alignment/>
    </xf>
    <xf numFmtId="166" fontId="0" fillId="4" borderId="2" xfId="0" applyNumberFormat="1" applyFont="1" applyFill="1" applyBorder="1" applyAlignment="1">
      <alignment horizontal="center" vertical="center"/>
    </xf>
    <xf numFmtId="166" fontId="0" fillId="3" borderId="2" xfId="0" applyNumberFormat="1" applyFont="1" applyFill="1" applyBorder="1" applyAlignment="1">
      <alignment vertical="center"/>
    </xf>
    <xf numFmtId="166" fontId="0" fillId="3" borderId="29" xfId="0" applyNumberFormat="1" applyFont="1" applyFill="1" applyBorder="1" applyAlignment="1">
      <alignment vertical="center" wrapText="1"/>
    </xf>
    <xf numFmtId="166" fontId="0" fillId="3" borderId="2" xfId="0" applyNumberFormat="1" applyFont="1" applyFill="1" applyBorder="1" applyAlignment="1">
      <alignment vertical="center" wrapText="1"/>
    </xf>
    <xf numFmtId="166" fontId="0" fillId="4" borderId="3" xfId="0" applyNumberFormat="1" applyFont="1" applyFill="1" applyBorder="1" applyAlignment="1">
      <alignment vertical="center" wrapText="1"/>
    </xf>
    <xf numFmtId="166" fontId="4" fillId="4" borderId="3" xfId="0" applyNumberFormat="1" applyFont="1" applyFill="1" applyBorder="1" applyAlignment="1">
      <alignment horizontal="right"/>
    </xf>
    <xf numFmtId="166" fontId="0" fillId="2" borderId="0" xfId="0" applyNumberFormat="1" applyFont="1" applyFill="1" applyBorder="1" applyAlignment="1">
      <alignment/>
    </xf>
    <xf numFmtId="166" fontId="0" fillId="4" borderId="25" xfId="0" applyNumberFormat="1" applyFont="1" applyFill="1" applyBorder="1" applyAlignment="1">
      <alignment/>
    </xf>
    <xf numFmtId="166" fontId="0" fillId="4" borderId="24" xfId="0" applyNumberFormat="1" applyFont="1" applyFill="1" applyBorder="1" applyAlignment="1">
      <alignment/>
    </xf>
    <xf numFmtId="1" fontId="1" fillId="2" borderId="23" xfId="0" applyNumberFormat="1" applyFont="1" applyFill="1" applyBorder="1" applyAlignment="1">
      <alignment horizontal="center" vertical="center" wrapText="1"/>
    </xf>
    <xf numFmtId="166" fontId="0" fillId="3" borderId="2" xfId="0" applyNumberFormat="1" applyFont="1" applyFill="1" applyBorder="1" applyAlignment="1">
      <alignment horizontal="center"/>
    </xf>
    <xf numFmtId="166" fontId="0" fillId="0" borderId="4" xfId="0" applyNumberFormat="1" applyFont="1" applyFill="1" applyBorder="1" applyAlignment="1">
      <alignment vertical="center" wrapText="1"/>
    </xf>
    <xf numFmtId="166" fontId="0" fillId="2" borderId="4" xfId="0" applyNumberFormat="1" applyFont="1" applyFill="1" applyBorder="1" applyAlignment="1">
      <alignment/>
    </xf>
    <xf numFmtId="0" fontId="10" fillId="4" borderId="2" xfId="0" applyFont="1" applyFill="1" applyBorder="1" applyAlignment="1">
      <alignment horizontal="left" vertical="center" wrapText="1"/>
    </xf>
    <xf numFmtId="167" fontId="0" fillId="4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P142"/>
  <sheetViews>
    <sheetView tabSelected="1" view="pageBreakPreview" zoomScaleNormal="90" zoomScaleSheetLayoutView="100"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3.00390625" style="0" bestFit="1" customWidth="1"/>
    <col min="2" max="2" width="27.28125" style="0" customWidth="1"/>
    <col min="3" max="3" width="13.00390625" style="0" bestFit="1" customWidth="1"/>
    <col min="4" max="4" width="11.421875" style="196" customWidth="1"/>
    <col min="5" max="5" width="12.140625" style="0" bestFit="1" customWidth="1"/>
    <col min="6" max="6" width="9.28125" style="0" bestFit="1" customWidth="1"/>
    <col min="7" max="7" width="8.7109375" style="0" customWidth="1"/>
    <col min="8" max="8" width="10.421875" style="0" customWidth="1"/>
    <col min="9" max="9" width="12.140625" style="0" bestFit="1" customWidth="1"/>
    <col min="10" max="10" width="9.57421875" style="0" bestFit="1" customWidth="1"/>
    <col min="11" max="12" width="14.140625" style="0" bestFit="1" customWidth="1"/>
  </cols>
  <sheetData>
    <row r="1" spans="1:12" ht="15" customHeight="1">
      <c r="A1" s="251" t="s">
        <v>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15.75" thickBot="1">
      <c r="A2" s="252" t="s">
        <v>108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2.75">
      <c r="A3" s="10"/>
      <c r="B3" s="10"/>
      <c r="C3" s="128" t="s">
        <v>28</v>
      </c>
      <c r="D3" s="10" t="s">
        <v>6</v>
      </c>
      <c r="E3" s="13" t="s">
        <v>5</v>
      </c>
      <c r="F3" s="13" t="s">
        <v>7</v>
      </c>
      <c r="G3" s="13" t="s">
        <v>4</v>
      </c>
      <c r="H3" s="13" t="s">
        <v>7</v>
      </c>
      <c r="I3" s="10" t="s">
        <v>7</v>
      </c>
      <c r="J3" s="10" t="s">
        <v>9</v>
      </c>
      <c r="K3" s="10" t="s">
        <v>36</v>
      </c>
      <c r="L3" s="10" t="s">
        <v>9</v>
      </c>
    </row>
    <row r="4" spans="1:12" ht="10.5" customHeight="1">
      <c r="A4" s="11"/>
      <c r="B4" s="11" t="s">
        <v>29</v>
      </c>
      <c r="C4" s="129" t="s">
        <v>57</v>
      </c>
      <c r="D4" s="11" t="s">
        <v>38</v>
      </c>
      <c r="E4" s="12" t="s">
        <v>27</v>
      </c>
      <c r="F4" s="12" t="s">
        <v>18</v>
      </c>
      <c r="G4" s="12" t="s">
        <v>19</v>
      </c>
      <c r="H4" s="12" t="s">
        <v>20</v>
      </c>
      <c r="I4" s="11" t="s">
        <v>21</v>
      </c>
      <c r="J4" s="11" t="s">
        <v>22</v>
      </c>
      <c r="K4" s="11" t="s">
        <v>37</v>
      </c>
      <c r="L4" s="11" t="s">
        <v>24</v>
      </c>
    </row>
    <row r="5" spans="1:12" ht="12.75">
      <c r="A5" s="11" t="s">
        <v>0</v>
      </c>
      <c r="B5" s="11" t="s">
        <v>30</v>
      </c>
      <c r="C5" s="129" t="s">
        <v>56</v>
      </c>
      <c r="D5" s="11"/>
      <c r="E5" s="12"/>
      <c r="F5" s="12"/>
      <c r="G5" s="12"/>
      <c r="H5" s="11" t="s">
        <v>8</v>
      </c>
      <c r="I5" s="11" t="s">
        <v>8</v>
      </c>
      <c r="J5" s="11" t="s">
        <v>23</v>
      </c>
      <c r="K5" s="11" t="s">
        <v>25</v>
      </c>
      <c r="L5" s="11" t="s">
        <v>10</v>
      </c>
    </row>
    <row r="6" spans="1:12" ht="12" customHeight="1">
      <c r="A6" s="11"/>
      <c r="B6" s="11" t="s">
        <v>41</v>
      </c>
      <c r="C6" s="11"/>
      <c r="D6" s="11"/>
      <c r="E6" s="12"/>
      <c r="F6" s="12"/>
      <c r="G6" s="12" t="s">
        <v>15</v>
      </c>
      <c r="H6" s="12" t="s">
        <v>15</v>
      </c>
      <c r="I6" s="11" t="s">
        <v>15</v>
      </c>
      <c r="J6" s="11" t="s">
        <v>26</v>
      </c>
      <c r="K6" s="11"/>
      <c r="L6" s="11" t="s">
        <v>15</v>
      </c>
    </row>
    <row r="7" spans="1:12" ht="13.5" thickBot="1">
      <c r="A7" s="15"/>
      <c r="B7" s="11" t="s">
        <v>11</v>
      </c>
      <c r="C7" s="15"/>
      <c r="D7" s="15"/>
      <c r="E7" s="16"/>
      <c r="F7" s="16"/>
      <c r="G7" s="12" t="s">
        <v>14</v>
      </c>
      <c r="H7" s="12" t="s">
        <v>14</v>
      </c>
      <c r="I7" s="11" t="s">
        <v>14</v>
      </c>
      <c r="J7" s="11" t="s">
        <v>14</v>
      </c>
      <c r="K7" s="11" t="s">
        <v>14</v>
      </c>
      <c r="L7" s="11" t="s">
        <v>14</v>
      </c>
    </row>
    <row r="8" spans="1:12" ht="16.5" thickBot="1">
      <c r="A8" s="1" t="s">
        <v>1</v>
      </c>
      <c r="B8" s="1" t="s">
        <v>1</v>
      </c>
      <c r="C8" s="2" t="s">
        <v>39</v>
      </c>
      <c r="D8" s="2" t="s">
        <v>40</v>
      </c>
      <c r="E8" s="3" t="s">
        <v>16</v>
      </c>
      <c r="F8" s="4" t="s">
        <v>3</v>
      </c>
      <c r="G8" s="4" t="s">
        <v>45</v>
      </c>
      <c r="H8" s="4" t="s">
        <v>17</v>
      </c>
      <c r="I8" s="5" t="s">
        <v>17</v>
      </c>
      <c r="J8" s="4" t="s">
        <v>45</v>
      </c>
      <c r="K8" s="3" t="s">
        <v>13</v>
      </c>
      <c r="L8" s="5" t="s">
        <v>46</v>
      </c>
    </row>
    <row r="9" spans="1:12" ht="16.5" thickBot="1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</row>
    <row r="10" spans="1:12" ht="32.25" thickTop="1">
      <c r="A10" s="62">
        <v>1</v>
      </c>
      <c r="B10" s="95" t="s">
        <v>83</v>
      </c>
      <c r="C10" s="71"/>
      <c r="D10" s="183"/>
      <c r="E10" s="71"/>
      <c r="F10" s="71"/>
      <c r="G10" s="71"/>
      <c r="H10" s="71"/>
      <c r="I10" s="71"/>
      <c r="J10" s="71"/>
      <c r="K10" s="71"/>
      <c r="L10" s="71"/>
    </row>
    <row r="11" spans="1:12" ht="12.75">
      <c r="A11" s="35"/>
      <c r="B11" s="50" t="s">
        <v>31</v>
      </c>
      <c r="C11" s="6"/>
      <c r="D11" s="184"/>
      <c r="E11" s="6"/>
      <c r="F11" s="6"/>
      <c r="G11" s="6"/>
      <c r="H11" s="6"/>
      <c r="I11" s="6"/>
      <c r="J11" s="6"/>
      <c r="K11" s="6"/>
      <c r="L11" s="6"/>
    </row>
    <row r="12" spans="1:12" ht="12.75">
      <c r="A12" s="17"/>
      <c r="B12" s="47" t="s">
        <v>53</v>
      </c>
      <c r="C12" s="44"/>
      <c r="D12" s="78" t="s">
        <v>72</v>
      </c>
      <c r="E12" s="44"/>
      <c r="F12" s="44"/>
      <c r="G12" s="44"/>
      <c r="H12" s="44"/>
      <c r="I12" s="44"/>
      <c r="J12" s="44"/>
      <c r="K12" s="44"/>
      <c r="L12" s="44"/>
    </row>
    <row r="13" spans="1:12" ht="12.75">
      <c r="A13" s="17"/>
      <c r="B13" s="48" t="s">
        <v>76</v>
      </c>
      <c r="C13" s="93" t="s">
        <v>77</v>
      </c>
      <c r="D13" s="93" t="s">
        <v>78</v>
      </c>
      <c r="E13" s="221">
        <v>0.036083333333333335</v>
      </c>
      <c r="F13" s="43"/>
      <c r="G13" s="43"/>
      <c r="H13" s="43"/>
      <c r="I13" s="43"/>
      <c r="J13" s="43"/>
      <c r="K13" s="94">
        <v>0.031062</v>
      </c>
      <c r="L13" s="43"/>
    </row>
    <row r="14" spans="1:12" ht="12.75">
      <c r="A14" s="17"/>
      <c r="B14" s="47" t="s">
        <v>54</v>
      </c>
      <c r="C14" s="44"/>
      <c r="D14" s="78" t="s">
        <v>72</v>
      </c>
      <c r="E14" s="219"/>
      <c r="F14" s="44"/>
      <c r="G14" s="44"/>
      <c r="H14" s="44"/>
      <c r="I14" s="44"/>
      <c r="J14" s="44"/>
      <c r="K14" s="44"/>
      <c r="L14" s="44"/>
    </row>
    <row r="15" spans="1:12" ht="12.75">
      <c r="A15" s="17"/>
      <c r="B15" s="48" t="s">
        <v>79</v>
      </c>
      <c r="C15" s="93" t="s">
        <v>77</v>
      </c>
      <c r="D15" s="93" t="s">
        <v>80</v>
      </c>
      <c r="E15" s="221">
        <v>0.060569</v>
      </c>
      <c r="F15" s="94"/>
      <c r="G15" s="94"/>
      <c r="H15" s="94">
        <v>83.64959999999999</v>
      </c>
      <c r="I15" s="94"/>
      <c r="J15" s="94"/>
      <c r="K15" s="94">
        <v>0.009870652799999999</v>
      </c>
      <c r="L15" s="43"/>
    </row>
    <row r="16" spans="1:12" ht="22.5">
      <c r="A16" s="17"/>
      <c r="B16" s="48" t="s">
        <v>81</v>
      </c>
      <c r="C16" s="93" t="s">
        <v>77</v>
      </c>
      <c r="D16" s="93" t="s">
        <v>80</v>
      </c>
      <c r="E16" s="221">
        <v>0.041476</v>
      </c>
      <c r="F16" s="94"/>
      <c r="G16" s="94"/>
      <c r="H16" s="94">
        <v>148.2048</v>
      </c>
      <c r="I16" s="94"/>
      <c r="J16" s="94"/>
      <c r="K16" s="94">
        <v>0.0174881664</v>
      </c>
      <c r="L16" s="43"/>
    </row>
    <row r="17" spans="1:12" ht="13.5" thickBot="1">
      <c r="A17" s="17"/>
      <c r="B17" s="48" t="s">
        <v>82</v>
      </c>
      <c r="C17" s="43"/>
      <c r="D17" s="93"/>
      <c r="E17" s="221"/>
      <c r="F17" s="43"/>
      <c r="G17" s="43"/>
      <c r="H17" s="43"/>
      <c r="I17" s="43"/>
      <c r="J17" s="43"/>
      <c r="K17" s="43"/>
      <c r="L17" s="43"/>
    </row>
    <row r="18" spans="1:12" ht="11.25" customHeight="1">
      <c r="A18" s="79"/>
      <c r="B18" s="81" t="s">
        <v>61</v>
      </c>
      <c r="C18" s="82"/>
      <c r="D18" s="86" t="s">
        <v>72</v>
      </c>
      <c r="E18" s="235"/>
      <c r="F18" s="87"/>
      <c r="G18" s="87"/>
      <c r="H18" s="87"/>
      <c r="I18" s="87"/>
      <c r="J18" s="87"/>
      <c r="K18" s="87"/>
      <c r="L18" s="87"/>
    </row>
    <row r="19" spans="1:12" ht="13.5" customHeight="1">
      <c r="A19" s="17"/>
      <c r="B19" s="83" t="s">
        <v>62</v>
      </c>
      <c r="C19" s="44">
        <v>3</v>
      </c>
      <c r="D19" s="78" t="s">
        <v>72</v>
      </c>
      <c r="E19" s="221">
        <f>E16+E15+E13</f>
        <v>0.13812833333333333</v>
      </c>
      <c r="F19" s="94"/>
      <c r="G19" s="94"/>
      <c r="H19" s="94">
        <f>H16+H15+H13</f>
        <v>231.8544</v>
      </c>
      <c r="I19" s="94"/>
      <c r="J19" s="94"/>
      <c r="K19" s="94">
        <f>K16+K15+K13</f>
        <v>0.0584208192</v>
      </c>
      <c r="L19" s="43"/>
    </row>
    <row r="20" spans="1:12" ht="13.5" customHeight="1">
      <c r="A20" s="17"/>
      <c r="B20" s="83" t="s">
        <v>63</v>
      </c>
      <c r="C20" s="44"/>
      <c r="D20" s="78" t="s">
        <v>72</v>
      </c>
      <c r="E20" s="221"/>
      <c r="F20" s="43"/>
      <c r="G20" s="43"/>
      <c r="H20" s="43"/>
      <c r="I20" s="43"/>
      <c r="J20" s="43"/>
      <c r="K20" s="43"/>
      <c r="L20" s="43"/>
    </row>
    <row r="21" spans="1:12" ht="13.5" customHeight="1">
      <c r="A21" s="17"/>
      <c r="B21" s="83" t="s">
        <v>64</v>
      </c>
      <c r="C21" s="44"/>
      <c r="D21" s="78" t="s">
        <v>72</v>
      </c>
      <c r="E21" s="221"/>
      <c r="F21" s="43"/>
      <c r="G21" s="43"/>
      <c r="H21" s="43"/>
      <c r="I21" s="43"/>
      <c r="J21" s="43"/>
      <c r="K21" s="43"/>
      <c r="L21" s="43"/>
    </row>
    <row r="22" spans="1:12" ht="13.5" thickBot="1">
      <c r="A22" s="80"/>
      <c r="B22" s="84" t="s">
        <v>65</v>
      </c>
      <c r="C22" s="85">
        <v>3</v>
      </c>
      <c r="D22" s="88" t="s">
        <v>72</v>
      </c>
      <c r="E22" s="222">
        <f>E19</f>
        <v>0.13812833333333333</v>
      </c>
      <c r="F22" s="107"/>
      <c r="G22" s="107"/>
      <c r="H22" s="107">
        <f>H19</f>
        <v>231.8544</v>
      </c>
      <c r="I22" s="107"/>
      <c r="J22" s="107"/>
      <c r="K22" s="107">
        <f>K19</f>
        <v>0.0584208192</v>
      </c>
      <c r="L22" s="85"/>
    </row>
    <row r="23" spans="1:12" ht="13.5" customHeight="1" thickBot="1">
      <c r="A23" s="61"/>
      <c r="B23" s="54"/>
      <c r="C23" s="61"/>
      <c r="D23" s="185"/>
      <c r="E23" s="217"/>
      <c r="F23" s="61"/>
      <c r="G23" s="61"/>
      <c r="H23" s="61"/>
      <c r="I23" s="61"/>
      <c r="J23" s="61"/>
      <c r="K23" s="61"/>
      <c r="L23" s="61"/>
    </row>
    <row r="24" spans="1:12" ht="28.5" customHeight="1">
      <c r="A24" s="36">
        <v>2</v>
      </c>
      <c r="B24" s="97" t="s">
        <v>88</v>
      </c>
      <c r="C24" s="37"/>
      <c r="D24" s="186"/>
      <c r="E24" s="218"/>
      <c r="F24" s="37"/>
      <c r="G24" s="37"/>
      <c r="H24" s="37"/>
      <c r="I24" s="37"/>
      <c r="J24" s="37"/>
      <c r="K24" s="37"/>
      <c r="L24" s="37"/>
    </row>
    <row r="25" spans="1:12" ht="12.75">
      <c r="A25" s="17"/>
      <c r="B25" s="47" t="s">
        <v>54</v>
      </c>
      <c r="C25" s="44"/>
      <c r="D25" s="78" t="s">
        <v>72</v>
      </c>
      <c r="E25" s="219"/>
      <c r="F25" s="44"/>
      <c r="G25" s="44"/>
      <c r="H25" s="44"/>
      <c r="I25" s="44"/>
      <c r="J25" s="44"/>
      <c r="K25" s="44"/>
      <c r="L25" s="44"/>
    </row>
    <row r="26" spans="1:12" s="110" customFormat="1" ht="24.75" customHeight="1">
      <c r="A26" s="17"/>
      <c r="B26" s="48" t="s">
        <v>84</v>
      </c>
      <c r="C26" s="108" t="s">
        <v>85</v>
      </c>
      <c r="D26" s="187" t="s">
        <v>86</v>
      </c>
      <c r="E26" s="220">
        <v>0.34</v>
      </c>
      <c r="F26" s="108"/>
      <c r="G26" s="108">
        <v>0.173</v>
      </c>
      <c r="H26" s="108"/>
      <c r="I26" s="109">
        <v>230</v>
      </c>
      <c r="J26" s="108">
        <v>0.195</v>
      </c>
      <c r="K26" s="108">
        <v>0.127</v>
      </c>
      <c r="L26" s="108">
        <v>0.926</v>
      </c>
    </row>
    <row r="27" spans="1:12" ht="80.25" customHeight="1">
      <c r="A27" s="17"/>
      <c r="B27" s="48" t="s">
        <v>186</v>
      </c>
      <c r="C27" s="43" t="s">
        <v>85</v>
      </c>
      <c r="D27" s="188" t="s">
        <v>78</v>
      </c>
      <c r="E27" s="221">
        <v>0.155</v>
      </c>
      <c r="F27" s="43"/>
      <c r="G27" s="43"/>
      <c r="H27" s="43"/>
      <c r="I27" s="43"/>
      <c r="J27" s="43"/>
      <c r="K27" s="43"/>
      <c r="L27" s="43"/>
    </row>
    <row r="28" spans="1:12" ht="80.25" customHeight="1">
      <c r="A28" s="35"/>
      <c r="B28" s="48" t="s">
        <v>187</v>
      </c>
      <c r="C28" s="43" t="s">
        <v>85</v>
      </c>
      <c r="D28" s="188" t="s">
        <v>87</v>
      </c>
      <c r="E28" s="221">
        <v>0.0065</v>
      </c>
      <c r="F28" s="43"/>
      <c r="G28" s="43"/>
      <c r="H28" s="43"/>
      <c r="I28" s="43"/>
      <c r="J28" s="43"/>
      <c r="K28" s="43"/>
      <c r="L28" s="43"/>
    </row>
    <row r="29" spans="1:12" ht="12.75">
      <c r="A29" s="35"/>
      <c r="B29" s="83" t="s">
        <v>61</v>
      </c>
      <c r="C29" s="44"/>
      <c r="D29" s="78" t="s">
        <v>72</v>
      </c>
      <c r="E29" s="221"/>
      <c r="F29" s="43"/>
      <c r="G29" s="43"/>
      <c r="H29" s="43"/>
      <c r="I29" s="43"/>
      <c r="J29" s="43"/>
      <c r="K29" s="43"/>
      <c r="L29" s="43"/>
    </row>
    <row r="30" spans="1:12" ht="13.5" customHeight="1">
      <c r="A30" s="35"/>
      <c r="B30" s="83" t="s">
        <v>62</v>
      </c>
      <c r="C30" s="44">
        <v>3</v>
      </c>
      <c r="D30" s="78" t="s">
        <v>72</v>
      </c>
      <c r="E30" s="221">
        <f>SUM(E26:E28)</f>
        <v>0.5015</v>
      </c>
      <c r="F30" s="43"/>
      <c r="G30" s="43"/>
      <c r="H30" s="43"/>
      <c r="I30" s="43"/>
      <c r="J30" s="43"/>
      <c r="K30" s="43"/>
      <c r="L30" s="43">
        <f>L26+L27</f>
        <v>0.926</v>
      </c>
    </row>
    <row r="31" spans="1:12" ht="12.75">
      <c r="A31" s="35"/>
      <c r="B31" s="83" t="s">
        <v>63</v>
      </c>
      <c r="C31" s="44"/>
      <c r="D31" s="78" t="s">
        <v>72</v>
      </c>
      <c r="E31" s="221"/>
      <c r="F31" s="43"/>
      <c r="G31" s="43"/>
      <c r="H31" s="43"/>
      <c r="I31" s="43"/>
      <c r="J31" s="43"/>
      <c r="K31" s="43"/>
      <c r="L31" s="43"/>
    </row>
    <row r="32" spans="1:12" ht="12" customHeight="1">
      <c r="A32" s="35"/>
      <c r="B32" s="83" t="s">
        <v>64</v>
      </c>
      <c r="C32" s="44"/>
      <c r="D32" s="78" t="s">
        <v>72</v>
      </c>
      <c r="E32" s="221"/>
      <c r="F32" s="43"/>
      <c r="G32" s="43"/>
      <c r="H32" s="43"/>
      <c r="I32" s="43"/>
      <c r="J32" s="43"/>
      <c r="K32" s="43"/>
      <c r="L32" s="43"/>
    </row>
    <row r="33" spans="1:12" ht="13.5" thickBot="1">
      <c r="A33" s="89"/>
      <c r="B33" s="84" t="s">
        <v>65</v>
      </c>
      <c r="C33" s="85">
        <v>3</v>
      </c>
      <c r="D33" s="88" t="s">
        <v>72</v>
      </c>
      <c r="E33" s="227">
        <f>E30</f>
        <v>0.5015</v>
      </c>
      <c r="F33" s="85"/>
      <c r="G33" s="85"/>
      <c r="H33" s="85"/>
      <c r="I33" s="85"/>
      <c r="J33" s="85"/>
      <c r="K33" s="85"/>
      <c r="L33" s="85">
        <f>L30</f>
        <v>0.926</v>
      </c>
    </row>
    <row r="34" spans="1:12" s="101" customFormat="1" ht="14.25" customHeight="1" thickBot="1">
      <c r="A34" s="98"/>
      <c r="B34" s="99"/>
      <c r="C34" s="100"/>
      <c r="D34" s="161"/>
      <c r="E34" s="223"/>
      <c r="F34" s="100"/>
      <c r="G34" s="100"/>
      <c r="H34" s="100"/>
      <c r="I34" s="100"/>
      <c r="J34" s="100"/>
      <c r="K34" s="100"/>
      <c r="L34" s="100"/>
    </row>
    <row r="35" spans="1:14" ht="21.75" customHeight="1">
      <c r="A35" s="36">
        <v>3</v>
      </c>
      <c r="B35" s="97" t="s">
        <v>104</v>
      </c>
      <c r="C35" s="37"/>
      <c r="D35" s="186"/>
      <c r="E35" s="218"/>
      <c r="F35" s="37"/>
      <c r="G35" s="37"/>
      <c r="H35" s="37"/>
      <c r="I35" s="37"/>
      <c r="J35" s="37"/>
      <c r="K35" s="37"/>
      <c r="L35" s="37"/>
      <c r="M35" s="101"/>
      <c r="N35" s="101"/>
    </row>
    <row r="36" spans="1:12" s="101" customFormat="1" ht="9" customHeight="1">
      <c r="A36" s="157"/>
      <c r="B36" s="158" t="s">
        <v>31</v>
      </c>
      <c r="C36" s="159"/>
      <c r="D36" s="189"/>
      <c r="E36" s="224"/>
      <c r="F36" s="159"/>
      <c r="G36" s="159"/>
      <c r="H36" s="159"/>
      <c r="I36" s="159"/>
      <c r="J36" s="159"/>
      <c r="K36" s="159"/>
      <c r="L36" s="159"/>
    </row>
    <row r="37" spans="1:12" s="101" customFormat="1" ht="20.25" customHeight="1">
      <c r="A37" s="98"/>
      <c r="B37" s="47" t="s">
        <v>53</v>
      </c>
      <c r="C37" s="44"/>
      <c r="D37" s="102" t="s">
        <v>72</v>
      </c>
      <c r="E37" s="226"/>
      <c r="F37" s="44"/>
      <c r="G37" s="44"/>
      <c r="H37" s="44"/>
      <c r="I37" s="44"/>
      <c r="J37" s="44"/>
      <c r="K37" s="44"/>
      <c r="L37" s="44"/>
    </row>
    <row r="38" spans="1:12" s="101" customFormat="1" ht="34.5" customHeight="1">
      <c r="A38" s="98"/>
      <c r="B38" s="48" t="s">
        <v>141</v>
      </c>
      <c r="C38" s="93" t="s">
        <v>142</v>
      </c>
      <c r="D38" s="93" t="s">
        <v>78</v>
      </c>
      <c r="E38" s="210">
        <v>0.08</v>
      </c>
      <c r="F38" s="93" t="s">
        <v>143</v>
      </c>
      <c r="G38" s="93" t="s">
        <v>143</v>
      </c>
      <c r="H38" s="93" t="s">
        <v>143</v>
      </c>
      <c r="I38" s="93" t="s">
        <v>143</v>
      </c>
      <c r="J38" s="93" t="s">
        <v>143</v>
      </c>
      <c r="K38" s="93" t="s">
        <v>143</v>
      </c>
      <c r="L38" s="93" t="s">
        <v>143</v>
      </c>
    </row>
    <row r="39" spans="1:12" s="101" customFormat="1" ht="12.75">
      <c r="A39" s="98"/>
      <c r="B39" s="47" t="s">
        <v>54</v>
      </c>
      <c r="C39" s="170"/>
      <c r="D39" s="102" t="s">
        <v>72</v>
      </c>
      <c r="E39" s="211"/>
      <c r="F39" s="170"/>
      <c r="G39" s="170"/>
      <c r="H39" s="170"/>
      <c r="I39" s="170"/>
      <c r="J39" s="170"/>
      <c r="K39" s="170"/>
      <c r="L39" s="170"/>
    </row>
    <row r="40" spans="1:12" s="101" customFormat="1" ht="34.5" thickBot="1">
      <c r="A40" s="98"/>
      <c r="B40" s="48" t="s">
        <v>144</v>
      </c>
      <c r="C40" s="93" t="s">
        <v>77</v>
      </c>
      <c r="D40" s="93" t="s">
        <v>78</v>
      </c>
      <c r="E40" s="210">
        <v>0.2</v>
      </c>
      <c r="F40" s="93" t="s">
        <v>143</v>
      </c>
      <c r="G40" s="93" t="s">
        <v>143</v>
      </c>
      <c r="H40" s="93" t="s">
        <v>143</v>
      </c>
      <c r="I40" s="93" t="s">
        <v>143</v>
      </c>
      <c r="J40" s="93" t="s">
        <v>143</v>
      </c>
      <c r="K40" s="93" t="s">
        <v>143</v>
      </c>
      <c r="L40" s="93" t="s">
        <v>143</v>
      </c>
    </row>
    <row r="41" spans="1:12" s="101" customFormat="1" ht="13.5" hidden="1" thickBot="1">
      <c r="A41" s="98"/>
      <c r="B41" s="99" t="s">
        <v>42</v>
      </c>
      <c r="C41" s="100"/>
      <c r="D41" s="161"/>
      <c r="E41" s="210"/>
      <c r="F41" s="43"/>
      <c r="G41" s="43"/>
      <c r="H41" s="43"/>
      <c r="I41" s="43"/>
      <c r="J41" s="43"/>
      <c r="K41" s="43"/>
      <c r="L41" s="43"/>
    </row>
    <row r="42" spans="1:12" s="101" customFormat="1" ht="13.5" hidden="1" thickBot="1">
      <c r="A42" s="98"/>
      <c r="B42" s="99" t="s">
        <v>43</v>
      </c>
      <c r="C42" s="100"/>
      <c r="D42" s="161"/>
      <c r="E42" s="210"/>
      <c r="F42" s="43"/>
      <c r="G42" s="43"/>
      <c r="H42" s="43"/>
      <c r="I42" s="43"/>
      <c r="J42" s="43"/>
      <c r="K42" s="43"/>
      <c r="L42" s="43"/>
    </row>
    <row r="43" spans="1:12" s="101" customFormat="1" ht="13.5" hidden="1" thickBot="1">
      <c r="A43" s="162"/>
      <c r="B43" s="163" t="s">
        <v>55</v>
      </c>
      <c r="C43" s="164"/>
      <c r="D43" s="165"/>
      <c r="E43" s="212"/>
      <c r="F43" s="45"/>
      <c r="G43" s="45"/>
      <c r="H43" s="45"/>
      <c r="I43" s="45"/>
      <c r="J43" s="45"/>
      <c r="K43" s="45"/>
      <c r="L43" s="45"/>
    </row>
    <row r="44" spans="1:12" s="101" customFormat="1" ht="11.25" customHeight="1">
      <c r="A44" s="166"/>
      <c r="B44" s="81" t="s">
        <v>61</v>
      </c>
      <c r="C44" s="172">
        <v>1</v>
      </c>
      <c r="D44" s="167" t="s">
        <v>72</v>
      </c>
      <c r="E44" s="213">
        <v>0.08</v>
      </c>
      <c r="F44" s="87"/>
      <c r="G44" s="87"/>
      <c r="H44" s="87"/>
      <c r="I44" s="87"/>
      <c r="J44" s="87"/>
      <c r="K44" s="87"/>
      <c r="L44" s="87"/>
    </row>
    <row r="45" spans="1:12" s="101" customFormat="1" ht="13.5" customHeight="1">
      <c r="A45" s="98"/>
      <c r="B45" s="83" t="s">
        <v>62</v>
      </c>
      <c r="C45" s="170">
        <v>1</v>
      </c>
      <c r="D45" s="160" t="s">
        <v>72</v>
      </c>
      <c r="E45" s="210">
        <v>0.2</v>
      </c>
      <c r="F45" s="43"/>
      <c r="G45" s="43"/>
      <c r="H45" s="43"/>
      <c r="I45" s="43"/>
      <c r="J45" s="43"/>
      <c r="K45" s="43"/>
      <c r="L45" s="43"/>
    </row>
    <row r="46" spans="1:12" s="101" customFormat="1" ht="14.25" customHeight="1">
      <c r="A46" s="98"/>
      <c r="B46" s="83" t="s">
        <v>63</v>
      </c>
      <c r="C46" s="44"/>
      <c r="D46" s="160" t="s">
        <v>72</v>
      </c>
      <c r="E46" s="210"/>
      <c r="F46" s="43"/>
      <c r="G46" s="43"/>
      <c r="H46" s="43"/>
      <c r="I46" s="43"/>
      <c r="J46" s="43"/>
      <c r="K46" s="43"/>
      <c r="L46" s="43"/>
    </row>
    <row r="47" spans="1:12" s="101" customFormat="1" ht="13.5" customHeight="1">
      <c r="A47" s="98"/>
      <c r="B47" s="83" t="s">
        <v>64</v>
      </c>
      <c r="C47" s="170"/>
      <c r="D47" s="160" t="s">
        <v>72</v>
      </c>
      <c r="E47" s="210"/>
      <c r="F47" s="43"/>
      <c r="G47" s="43"/>
      <c r="H47" s="43"/>
      <c r="I47" s="43"/>
      <c r="J47" s="43"/>
      <c r="K47" s="43"/>
      <c r="L47" s="43"/>
    </row>
    <row r="48" spans="1:12" s="101" customFormat="1" ht="15.75" customHeight="1" thickBot="1">
      <c r="A48" s="168"/>
      <c r="B48" s="84" t="s">
        <v>65</v>
      </c>
      <c r="C48" s="197">
        <v>2</v>
      </c>
      <c r="D48" s="169" t="s">
        <v>72</v>
      </c>
      <c r="E48" s="214">
        <f>E45+E44</f>
        <v>0.28</v>
      </c>
      <c r="F48" s="85"/>
      <c r="G48" s="85"/>
      <c r="H48" s="85"/>
      <c r="I48" s="85"/>
      <c r="J48" s="85"/>
      <c r="K48" s="85"/>
      <c r="L48" s="85"/>
    </row>
    <row r="49" spans="1:120" ht="28.5" customHeight="1">
      <c r="A49" s="36">
        <v>4</v>
      </c>
      <c r="B49" s="97" t="s">
        <v>91</v>
      </c>
      <c r="C49" s="37"/>
      <c r="D49" s="186"/>
      <c r="E49" s="218"/>
      <c r="F49" s="37"/>
      <c r="G49" s="37"/>
      <c r="H49" s="37"/>
      <c r="I49" s="37"/>
      <c r="J49" s="37"/>
      <c r="K49" s="37"/>
      <c r="L49" s="37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</row>
    <row r="50" spans="1:120" s="103" customFormat="1" ht="12.75">
      <c r="A50" s="98"/>
      <c r="B50" s="47" t="s">
        <v>53</v>
      </c>
      <c r="C50" s="44"/>
      <c r="D50" s="102" t="s">
        <v>72</v>
      </c>
      <c r="E50" s="219"/>
      <c r="F50" s="44"/>
      <c r="G50" s="44"/>
      <c r="H50" s="44"/>
      <c r="I50" s="44"/>
      <c r="J50" s="44"/>
      <c r="K50" s="44"/>
      <c r="L50" s="44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</row>
    <row r="51" spans="1:120" s="104" customFormat="1" ht="12.75">
      <c r="A51" s="98"/>
      <c r="B51" s="48" t="s">
        <v>89</v>
      </c>
      <c r="C51" s="93" t="s">
        <v>77</v>
      </c>
      <c r="D51" s="93" t="s">
        <v>78</v>
      </c>
      <c r="E51" s="221">
        <f>150000/1000000</f>
        <v>0.15</v>
      </c>
      <c r="F51" s="43"/>
      <c r="G51" s="43"/>
      <c r="H51" s="43"/>
      <c r="I51" s="43">
        <v>195</v>
      </c>
      <c r="J51" s="43">
        <v>0.0168</v>
      </c>
      <c r="K51" s="43">
        <v>0.022</v>
      </c>
      <c r="L51" s="43">
        <v>0.328</v>
      </c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</row>
    <row r="52" spans="1:120" s="103" customFormat="1" ht="12.75">
      <c r="A52" s="98"/>
      <c r="B52" s="47" t="s">
        <v>54</v>
      </c>
      <c r="C52" s="44"/>
      <c r="D52" s="102" t="s">
        <v>72</v>
      </c>
      <c r="E52" s="219"/>
      <c r="F52" s="44"/>
      <c r="G52" s="44"/>
      <c r="H52" s="44"/>
      <c r="I52" s="44"/>
      <c r="J52" s="44"/>
      <c r="K52" s="44"/>
      <c r="L52" s="44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</row>
    <row r="53" spans="1:120" s="104" customFormat="1" ht="12.75">
      <c r="A53" s="98"/>
      <c r="B53" s="48" t="s">
        <v>90</v>
      </c>
      <c r="C53" s="93" t="s">
        <v>77</v>
      </c>
      <c r="D53" s="93" t="s">
        <v>78</v>
      </c>
      <c r="E53" s="221">
        <f>55000/1000000</f>
        <v>0.055</v>
      </c>
      <c r="F53" s="43"/>
      <c r="G53" s="43"/>
      <c r="H53" s="43"/>
      <c r="I53" s="43"/>
      <c r="J53" s="43"/>
      <c r="K53" s="43"/>
      <c r="L53" s="43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</row>
    <row r="54" spans="1:47" ht="12.75">
      <c r="A54" s="35"/>
      <c r="B54" s="83" t="s">
        <v>61</v>
      </c>
      <c r="C54" s="44"/>
      <c r="D54" s="78" t="s">
        <v>72</v>
      </c>
      <c r="E54" s="221"/>
      <c r="F54" s="43"/>
      <c r="G54" s="43"/>
      <c r="H54" s="43"/>
      <c r="I54" s="43"/>
      <c r="J54" s="43"/>
      <c r="K54" s="43"/>
      <c r="L54" s="43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</row>
    <row r="55" spans="1:47" ht="13.5" customHeight="1">
      <c r="A55" s="35"/>
      <c r="B55" s="83" t="s">
        <v>62</v>
      </c>
      <c r="C55" s="44">
        <v>2</v>
      </c>
      <c r="D55" s="78" t="s">
        <v>72</v>
      </c>
      <c r="E55" s="221">
        <f>E53+E51</f>
        <v>0.205</v>
      </c>
      <c r="F55" s="43"/>
      <c r="G55" s="43"/>
      <c r="H55" s="43"/>
      <c r="I55" s="43">
        <f>I53+I51</f>
        <v>195</v>
      </c>
      <c r="J55" s="43">
        <f>J53+J51</f>
        <v>0.0168</v>
      </c>
      <c r="K55" s="43">
        <f>K53+K51</f>
        <v>0.022</v>
      </c>
      <c r="L55" s="43">
        <f>L53+L51</f>
        <v>0.328</v>
      </c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</row>
    <row r="56" spans="1:47" ht="12.75">
      <c r="A56" s="35"/>
      <c r="B56" s="83" t="s">
        <v>63</v>
      </c>
      <c r="C56" s="44"/>
      <c r="D56" s="78" t="s">
        <v>72</v>
      </c>
      <c r="E56" s="221"/>
      <c r="F56" s="43"/>
      <c r="G56" s="43"/>
      <c r="H56" s="43"/>
      <c r="I56" s="43"/>
      <c r="J56" s="43"/>
      <c r="K56" s="43"/>
      <c r="L56" s="43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</row>
    <row r="57" spans="1:12" ht="12" customHeight="1">
      <c r="A57" s="35"/>
      <c r="B57" s="83" t="s">
        <v>64</v>
      </c>
      <c r="C57" s="44"/>
      <c r="D57" s="78" t="s">
        <v>72</v>
      </c>
      <c r="E57" s="221"/>
      <c r="F57" s="43"/>
      <c r="G57" s="43"/>
      <c r="H57" s="43"/>
      <c r="I57" s="43"/>
      <c r="J57" s="43"/>
      <c r="K57" s="43"/>
      <c r="L57" s="43"/>
    </row>
    <row r="58" spans="1:12" ht="13.5" thickBot="1">
      <c r="A58" s="89"/>
      <c r="B58" s="84" t="s">
        <v>65</v>
      </c>
      <c r="C58" s="105">
        <v>2</v>
      </c>
      <c r="D58" s="106" t="s">
        <v>72</v>
      </c>
      <c r="E58" s="227">
        <f>E55</f>
        <v>0.205</v>
      </c>
      <c r="F58" s="105"/>
      <c r="G58" s="105"/>
      <c r="H58" s="105"/>
      <c r="I58" s="105">
        <f>I55</f>
        <v>195</v>
      </c>
      <c r="J58" s="105">
        <f>J55</f>
        <v>0.0168</v>
      </c>
      <c r="K58" s="105">
        <f>K55</f>
        <v>0.022</v>
      </c>
      <c r="L58" s="105">
        <f>L55</f>
        <v>0.328</v>
      </c>
    </row>
    <row r="59" spans="1:12" ht="16.5" customHeight="1" thickBot="1">
      <c r="A59" s="38"/>
      <c r="B59" s="90"/>
      <c r="C59" s="7"/>
      <c r="D59" s="190"/>
      <c r="E59" s="228"/>
      <c r="F59" s="7"/>
      <c r="G59" s="7"/>
      <c r="H59" s="7"/>
      <c r="I59" s="7"/>
      <c r="J59" s="7"/>
      <c r="K59" s="7"/>
      <c r="L59" s="7"/>
    </row>
    <row r="60" spans="1:12" ht="28.5" customHeight="1">
      <c r="A60" s="36">
        <v>5</v>
      </c>
      <c r="B60" s="97" t="s">
        <v>93</v>
      </c>
      <c r="C60" s="37"/>
      <c r="D60" s="186"/>
      <c r="E60" s="218"/>
      <c r="F60" s="37"/>
      <c r="G60" s="37"/>
      <c r="H60" s="37"/>
      <c r="I60" s="37"/>
      <c r="J60" s="37"/>
      <c r="K60" s="37"/>
      <c r="L60" s="37"/>
    </row>
    <row r="61" spans="1:12" ht="12.75">
      <c r="A61" s="17"/>
      <c r="B61" s="47" t="s">
        <v>54</v>
      </c>
      <c r="C61" s="44"/>
      <c r="D61" s="102" t="s">
        <v>72</v>
      </c>
      <c r="E61" s="219"/>
      <c r="F61" s="44"/>
      <c r="G61" s="44"/>
      <c r="H61" s="44"/>
      <c r="I61" s="44"/>
      <c r="J61" s="44"/>
      <c r="K61" s="44"/>
      <c r="L61" s="44"/>
    </row>
    <row r="62" spans="1:12" ht="12.75">
      <c r="A62" s="17"/>
      <c r="B62" s="48" t="s">
        <v>162</v>
      </c>
      <c r="C62" s="43" t="s">
        <v>92</v>
      </c>
      <c r="D62" s="43" t="s">
        <v>78</v>
      </c>
      <c r="E62" s="221">
        <v>0.024</v>
      </c>
      <c r="F62" s="43"/>
      <c r="G62" s="43"/>
      <c r="H62" s="43"/>
      <c r="I62" s="43"/>
      <c r="J62" s="43"/>
      <c r="K62" s="43">
        <v>0.0047</v>
      </c>
      <c r="L62" s="43">
        <v>0.072</v>
      </c>
    </row>
    <row r="63" spans="1:12" ht="12.75">
      <c r="A63" s="17"/>
      <c r="B63" s="48" t="s">
        <v>163</v>
      </c>
      <c r="C63" s="43" t="s">
        <v>92</v>
      </c>
      <c r="D63" s="43" t="s">
        <v>78</v>
      </c>
      <c r="E63" s="221">
        <v>0.016</v>
      </c>
      <c r="F63" s="43"/>
      <c r="G63" s="43"/>
      <c r="H63" s="43"/>
      <c r="I63" s="43"/>
      <c r="J63" s="43"/>
      <c r="K63" s="43">
        <v>0.0062</v>
      </c>
      <c r="L63" s="43">
        <v>0.094</v>
      </c>
    </row>
    <row r="64" spans="1:12" ht="12.75">
      <c r="A64" s="35"/>
      <c r="B64" s="83" t="s">
        <v>61</v>
      </c>
      <c r="C64" s="44"/>
      <c r="D64" s="78" t="s">
        <v>72</v>
      </c>
      <c r="E64" s="221"/>
      <c r="F64" s="43"/>
      <c r="G64" s="43"/>
      <c r="H64" s="43"/>
      <c r="I64" s="43"/>
      <c r="J64" s="43"/>
      <c r="K64" s="43"/>
      <c r="L64" s="43"/>
    </row>
    <row r="65" spans="1:12" ht="12.75">
      <c r="A65" s="35"/>
      <c r="B65" s="83" t="s">
        <v>62</v>
      </c>
      <c r="C65" s="44">
        <v>2</v>
      </c>
      <c r="D65" s="78" t="s">
        <v>72</v>
      </c>
      <c r="E65" s="221">
        <f>E63+E62</f>
        <v>0.04</v>
      </c>
      <c r="F65" s="43"/>
      <c r="G65" s="43"/>
      <c r="H65" s="43"/>
      <c r="I65" s="43"/>
      <c r="J65" s="43"/>
      <c r="K65" s="43">
        <f>K63+K62</f>
        <v>0.0109</v>
      </c>
      <c r="L65" s="43">
        <f>L63+L62</f>
        <v>0.16599999999999998</v>
      </c>
    </row>
    <row r="66" spans="1:12" ht="12.75">
      <c r="A66" s="35"/>
      <c r="B66" s="83" t="s">
        <v>63</v>
      </c>
      <c r="C66" s="44"/>
      <c r="D66" s="78" t="s">
        <v>72</v>
      </c>
      <c r="E66" s="221"/>
      <c r="F66" s="43"/>
      <c r="G66" s="43"/>
      <c r="H66" s="43"/>
      <c r="I66" s="43"/>
      <c r="J66" s="43"/>
      <c r="K66" s="43"/>
      <c r="L66" s="43"/>
    </row>
    <row r="67" spans="1:12" ht="12.75">
      <c r="A67" s="35"/>
      <c r="B67" s="83" t="s">
        <v>64</v>
      </c>
      <c r="C67" s="44"/>
      <c r="D67" s="78" t="s">
        <v>72</v>
      </c>
      <c r="E67" s="221"/>
      <c r="F67" s="43"/>
      <c r="G67" s="43"/>
      <c r="H67" s="43"/>
      <c r="I67" s="43"/>
      <c r="J67" s="43"/>
      <c r="K67" s="43"/>
      <c r="L67" s="43"/>
    </row>
    <row r="68" spans="1:12" ht="13.5" thickBot="1">
      <c r="A68" s="89"/>
      <c r="B68" s="84" t="s">
        <v>65</v>
      </c>
      <c r="C68" s="105">
        <v>2</v>
      </c>
      <c r="D68" s="106" t="s">
        <v>72</v>
      </c>
      <c r="E68" s="227">
        <f>E65</f>
        <v>0.04</v>
      </c>
      <c r="F68" s="105"/>
      <c r="G68" s="105"/>
      <c r="H68" s="105"/>
      <c r="I68" s="105"/>
      <c r="J68" s="105"/>
      <c r="K68" s="105">
        <f>K65</f>
        <v>0.0109</v>
      </c>
      <c r="L68" s="105">
        <f>L65</f>
        <v>0.16599999999999998</v>
      </c>
    </row>
    <row r="69" spans="1:12" ht="16.5" customHeight="1" thickBot="1">
      <c r="A69" s="38"/>
      <c r="B69" s="90"/>
      <c r="C69" s="7"/>
      <c r="D69" s="190"/>
      <c r="E69" s="228"/>
      <c r="F69" s="7"/>
      <c r="G69" s="7"/>
      <c r="H69" s="7"/>
      <c r="I69" s="7"/>
      <c r="J69" s="7"/>
      <c r="K69" s="7"/>
      <c r="L69" s="7"/>
    </row>
    <row r="70" spans="1:12" ht="28.5" customHeight="1">
      <c r="A70" s="36">
        <v>6</v>
      </c>
      <c r="B70" s="97" t="s">
        <v>94</v>
      </c>
      <c r="C70" s="37"/>
      <c r="D70" s="186"/>
      <c r="E70" s="218"/>
      <c r="F70" s="37"/>
      <c r="G70" s="37"/>
      <c r="H70" s="37"/>
      <c r="I70" s="37"/>
      <c r="J70" s="37"/>
      <c r="K70" s="37"/>
      <c r="L70" s="37"/>
    </row>
    <row r="71" spans="1:12" ht="17.25" customHeight="1">
      <c r="A71" s="17"/>
      <c r="B71" s="47" t="s">
        <v>53</v>
      </c>
      <c r="C71" s="44"/>
      <c r="D71" s="78" t="s">
        <v>72</v>
      </c>
      <c r="E71" s="219"/>
      <c r="F71" s="44"/>
      <c r="G71" s="44"/>
      <c r="H71" s="44"/>
      <c r="I71" s="44"/>
      <c r="J71" s="44"/>
      <c r="K71" s="44"/>
      <c r="L71" s="44"/>
    </row>
    <row r="72" spans="1:12" ht="45.75" customHeight="1">
      <c r="A72" s="17"/>
      <c r="B72" s="48" t="s">
        <v>95</v>
      </c>
      <c r="C72" s="93" t="s">
        <v>77</v>
      </c>
      <c r="D72" s="93" t="s">
        <v>78</v>
      </c>
      <c r="E72" s="246">
        <v>0.2394</v>
      </c>
      <c r="F72" s="93"/>
      <c r="G72" s="93"/>
      <c r="H72" s="93"/>
      <c r="I72" s="93">
        <v>1.502624</v>
      </c>
      <c r="J72" s="93"/>
      <c r="K72" s="93">
        <v>0.0382093</v>
      </c>
      <c r="L72" s="43"/>
    </row>
    <row r="73" spans="1:12" ht="10.5" customHeight="1">
      <c r="A73" s="17"/>
      <c r="B73" s="47" t="s">
        <v>54</v>
      </c>
      <c r="C73" s="44"/>
      <c r="D73" s="78" t="s">
        <v>72</v>
      </c>
      <c r="E73" s="219"/>
      <c r="F73" s="44"/>
      <c r="G73" s="44"/>
      <c r="H73" s="44"/>
      <c r="I73" s="44"/>
      <c r="J73" s="44"/>
      <c r="K73" s="44"/>
      <c r="L73" s="44"/>
    </row>
    <row r="74" spans="1:12" ht="26.25" customHeight="1">
      <c r="A74" s="17"/>
      <c r="B74" s="48" t="s">
        <v>96</v>
      </c>
      <c r="C74" s="93" t="s">
        <v>77</v>
      </c>
      <c r="D74" s="93" t="s">
        <v>77</v>
      </c>
      <c r="E74" s="246">
        <v>0.094</v>
      </c>
      <c r="F74" s="111">
        <v>137655</v>
      </c>
      <c r="G74" s="93">
        <v>0.00976</v>
      </c>
      <c r="H74" s="93">
        <v>113.512</v>
      </c>
      <c r="I74" s="93">
        <v>24.143</v>
      </c>
      <c r="J74" s="93">
        <v>0.011833</v>
      </c>
      <c r="K74" s="93">
        <v>0.012858</v>
      </c>
      <c r="L74" s="93"/>
    </row>
    <row r="75" spans="1:12" ht="41.25" customHeight="1" thickBot="1">
      <c r="A75" s="17"/>
      <c r="B75" s="48" t="s">
        <v>97</v>
      </c>
      <c r="C75" s="93" t="s">
        <v>77</v>
      </c>
      <c r="D75" s="93" t="s">
        <v>77</v>
      </c>
      <c r="E75" s="246">
        <v>0.116</v>
      </c>
      <c r="F75" s="93"/>
      <c r="G75" s="93"/>
      <c r="H75" s="93"/>
      <c r="I75" s="93"/>
      <c r="J75" s="93"/>
      <c r="K75" s="93"/>
      <c r="L75" s="93"/>
    </row>
    <row r="76" spans="1:12" s="117" customFormat="1" ht="10.5" customHeight="1">
      <c r="A76" s="112"/>
      <c r="B76" s="113" t="s">
        <v>61</v>
      </c>
      <c r="C76" s="114"/>
      <c r="D76" s="180" t="s">
        <v>72</v>
      </c>
      <c r="E76" s="238"/>
      <c r="F76" s="116"/>
      <c r="G76" s="116"/>
      <c r="H76" s="116"/>
      <c r="I76" s="116"/>
      <c r="J76" s="116"/>
      <c r="K76" s="116"/>
      <c r="L76" s="116"/>
    </row>
    <row r="77" spans="1:12" s="117" customFormat="1" ht="10.5" customHeight="1">
      <c r="A77" s="118"/>
      <c r="B77" s="119" t="s">
        <v>62</v>
      </c>
      <c r="C77" s="120">
        <v>3</v>
      </c>
      <c r="D77" s="181" t="s">
        <v>72</v>
      </c>
      <c r="E77" s="239">
        <f>E80</f>
        <v>0.4494</v>
      </c>
      <c r="F77" s="96">
        <f aca="true" t="shared" si="0" ref="F77:K77">F80</f>
        <v>137655</v>
      </c>
      <c r="G77" s="96">
        <f t="shared" si="0"/>
        <v>0.00976</v>
      </c>
      <c r="H77" s="96">
        <f t="shared" si="0"/>
        <v>113.512</v>
      </c>
      <c r="I77" s="96">
        <f t="shared" si="0"/>
        <v>25.645624</v>
      </c>
      <c r="J77" s="96">
        <f t="shared" si="0"/>
        <v>0.011833</v>
      </c>
      <c r="K77" s="96">
        <f t="shared" si="0"/>
        <v>0.0510673</v>
      </c>
      <c r="L77" s="96"/>
    </row>
    <row r="78" spans="1:12" s="117" customFormat="1" ht="10.5" customHeight="1">
      <c r="A78" s="118"/>
      <c r="B78" s="119" t="s">
        <v>63</v>
      </c>
      <c r="C78" s="120"/>
      <c r="D78" s="181" t="s">
        <v>72</v>
      </c>
      <c r="E78" s="239"/>
      <c r="F78" s="96"/>
      <c r="G78" s="96"/>
      <c r="H78" s="96"/>
      <c r="I78" s="96"/>
      <c r="J78" s="96"/>
      <c r="K78" s="96"/>
      <c r="L78" s="96"/>
    </row>
    <row r="79" spans="1:12" s="117" customFormat="1" ht="10.5" customHeight="1">
      <c r="A79" s="118"/>
      <c r="B79" s="119" t="s">
        <v>64</v>
      </c>
      <c r="C79" s="120"/>
      <c r="D79" s="181" t="s">
        <v>72</v>
      </c>
      <c r="E79" s="239"/>
      <c r="F79" s="96"/>
      <c r="G79" s="96"/>
      <c r="H79" s="96"/>
      <c r="I79" s="96"/>
      <c r="J79" s="96"/>
      <c r="K79" s="96"/>
      <c r="L79" s="96"/>
    </row>
    <row r="80" spans="1:12" s="117" customFormat="1" ht="10.5" customHeight="1" thickBot="1">
      <c r="A80" s="122"/>
      <c r="B80" s="123" t="s">
        <v>65</v>
      </c>
      <c r="C80" s="124">
        <v>3</v>
      </c>
      <c r="D80" s="182" t="s">
        <v>72</v>
      </c>
      <c r="E80" s="240">
        <f>E72+E74+E75</f>
        <v>0.4494</v>
      </c>
      <c r="F80" s="124">
        <f aca="true" t="shared" si="1" ref="F80:K80">F72+F74+F75</f>
        <v>137655</v>
      </c>
      <c r="G80" s="124">
        <f t="shared" si="1"/>
        <v>0.00976</v>
      </c>
      <c r="H80" s="124">
        <f t="shared" si="1"/>
        <v>113.512</v>
      </c>
      <c r="I80" s="124">
        <f t="shared" si="1"/>
        <v>25.645624</v>
      </c>
      <c r="J80" s="124">
        <f t="shared" si="1"/>
        <v>0.011833</v>
      </c>
      <c r="K80" s="124">
        <f t="shared" si="1"/>
        <v>0.0510673</v>
      </c>
      <c r="L80" s="126"/>
    </row>
    <row r="81" spans="1:12" ht="51.75" customHeight="1" thickBot="1">
      <c r="A81" s="38"/>
      <c r="B81" s="90"/>
      <c r="C81" s="7"/>
      <c r="D81" s="190"/>
      <c r="E81" s="228"/>
      <c r="F81" s="7"/>
      <c r="G81" s="7"/>
      <c r="H81" s="7"/>
      <c r="I81" s="7"/>
      <c r="J81" s="7"/>
      <c r="K81" s="7"/>
      <c r="L81" s="7"/>
    </row>
    <row r="82" spans="1:12" ht="28.5" customHeight="1">
      <c r="A82" s="36">
        <v>7</v>
      </c>
      <c r="B82" s="97" t="s">
        <v>101</v>
      </c>
      <c r="C82" s="37"/>
      <c r="D82" s="186"/>
      <c r="E82" s="218"/>
      <c r="F82" s="37"/>
      <c r="G82" s="37"/>
      <c r="H82" s="37"/>
      <c r="I82" s="37"/>
      <c r="J82" s="37"/>
      <c r="K82" s="37"/>
      <c r="L82" s="37"/>
    </row>
    <row r="83" spans="1:12" ht="12.75">
      <c r="A83" s="17"/>
      <c r="B83" s="47" t="s">
        <v>53</v>
      </c>
      <c r="C83" s="170"/>
      <c r="D83" s="78" t="s">
        <v>72</v>
      </c>
      <c r="E83" s="219"/>
      <c r="F83" s="44"/>
      <c r="G83" s="44"/>
      <c r="H83" s="44"/>
      <c r="I83" s="44"/>
      <c r="J83" s="44"/>
      <c r="K83" s="44"/>
      <c r="L83" s="44"/>
    </row>
    <row r="84" spans="1:12" ht="45">
      <c r="A84" s="17"/>
      <c r="B84" s="48" t="s">
        <v>149</v>
      </c>
      <c r="C84" s="93" t="s">
        <v>77</v>
      </c>
      <c r="D84" s="93" t="s">
        <v>77</v>
      </c>
      <c r="E84" s="221">
        <v>0.054</v>
      </c>
      <c r="F84" s="43"/>
      <c r="G84" s="43"/>
      <c r="H84" s="43"/>
      <c r="I84" s="43">
        <v>771</v>
      </c>
      <c r="J84" s="43"/>
      <c r="K84" s="43">
        <v>0.072</v>
      </c>
      <c r="L84" s="43"/>
    </row>
    <row r="85" spans="1:12" ht="12.75">
      <c r="A85" s="17"/>
      <c r="B85" s="47" t="s">
        <v>54</v>
      </c>
      <c r="C85" s="170"/>
      <c r="D85" s="78" t="s">
        <v>72</v>
      </c>
      <c r="E85" s="219"/>
      <c r="F85" s="44"/>
      <c r="G85" s="44"/>
      <c r="H85" s="44"/>
      <c r="I85" s="44"/>
      <c r="J85" s="44"/>
      <c r="K85" s="44"/>
      <c r="L85" s="44"/>
    </row>
    <row r="86" spans="1:12" ht="22.5">
      <c r="A86" s="17"/>
      <c r="B86" s="48" t="s">
        <v>150</v>
      </c>
      <c r="C86" s="93" t="s">
        <v>77</v>
      </c>
      <c r="D86" s="93" t="s">
        <v>77</v>
      </c>
      <c r="E86" s="221">
        <v>0.017</v>
      </c>
      <c r="F86" s="43"/>
      <c r="G86" s="43"/>
      <c r="H86" s="43">
        <v>28</v>
      </c>
      <c r="I86" s="43">
        <v>19</v>
      </c>
      <c r="J86" s="43"/>
      <c r="K86" s="43">
        <v>0.004</v>
      </c>
      <c r="L86" s="43">
        <v>38</v>
      </c>
    </row>
    <row r="87" spans="1:12" ht="23.25" thickBot="1">
      <c r="A87" s="17"/>
      <c r="B87" s="48" t="s">
        <v>151</v>
      </c>
      <c r="C87" s="93" t="s">
        <v>77</v>
      </c>
      <c r="D87" s="93" t="s">
        <v>78</v>
      </c>
      <c r="E87" s="221">
        <v>0.024</v>
      </c>
      <c r="F87" s="43"/>
      <c r="G87" s="43"/>
      <c r="H87" s="43">
        <v>90</v>
      </c>
      <c r="I87" s="43"/>
      <c r="J87" s="43"/>
      <c r="K87" s="43">
        <v>0.006</v>
      </c>
      <c r="L87" s="43">
        <v>22.9</v>
      </c>
    </row>
    <row r="88" spans="1:12" ht="11.25" customHeight="1">
      <c r="A88" s="79"/>
      <c r="B88" s="81" t="s">
        <v>61</v>
      </c>
      <c r="C88" s="82"/>
      <c r="D88" s="86" t="s">
        <v>72</v>
      </c>
      <c r="E88" s="235"/>
      <c r="F88" s="87"/>
      <c r="G88" s="87"/>
      <c r="H88" s="87"/>
      <c r="I88" s="87"/>
      <c r="J88" s="87"/>
      <c r="K88" s="87"/>
      <c r="L88" s="87"/>
    </row>
    <row r="89" spans="1:12" ht="13.5" customHeight="1">
      <c r="A89" s="17"/>
      <c r="B89" s="83" t="s">
        <v>62</v>
      </c>
      <c r="C89" s="44">
        <v>3</v>
      </c>
      <c r="D89" s="78" t="s">
        <v>72</v>
      </c>
      <c r="E89" s="221">
        <f>SUM(E84:E88)</f>
        <v>0.095</v>
      </c>
      <c r="F89" s="43"/>
      <c r="G89" s="43"/>
      <c r="H89" s="43">
        <f>SUM(H85:H88)</f>
        <v>118</v>
      </c>
      <c r="I89" s="43">
        <f>SUM(I84:I88)</f>
        <v>790</v>
      </c>
      <c r="J89" s="43"/>
      <c r="K89" s="43">
        <f>SUM(K84:K88)</f>
        <v>0.082</v>
      </c>
      <c r="L89" s="43">
        <f>SUM(L84:L88)</f>
        <v>60.9</v>
      </c>
    </row>
    <row r="90" spans="1:12" ht="13.5" customHeight="1">
      <c r="A90" s="17"/>
      <c r="B90" s="83" t="s">
        <v>63</v>
      </c>
      <c r="C90" s="44"/>
      <c r="D90" s="78" t="s">
        <v>72</v>
      </c>
      <c r="E90" s="221"/>
      <c r="F90" s="43"/>
      <c r="G90" s="43"/>
      <c r="H90" s="43"/>
      <c r="I90" s="43"/>
      <c r="J90" s="43"/>
      <c r="K90" s="43"/>
      <c r="L90" s="43"/>
    </row>
    <row r="91" spans="1:12" ht="13.5" customHeight="1">
      <c r="A91" s="17"/>
      <c r="B91" s="83" t="s">
        <v>64</v>
      </c>
      <c r="C91" s="44"/>
      <c r="D91" s="78" t="s">
        <v>72</v>
      </c>
      <c r="E91" s="221"/>
      <c r="F91" s="43"/>
      <c r="G91" s="43"/>
      <c r="H91" s="43"/>
      <c r="I91" s="43"/>
      <c r="J91" s="43"/>
      <c r="K91" s="43"/>
      <c r="L91" s="43"/>
    </row>
    <row r="92" spans="1:12" ht="13.5" thickBot="1">
      <c r="A92" s="80"/>
      <c r="B92" s="84" t="s">
        <v>65</v>
      </c>
      <c r="C92" s="85">
        <v>3</v>
      </c>
      <c r="D92" s="88" t="s">
        <v>72</v>
      </c>
      <c r="E92" s="222">
        <v>0.095</v>
      </c>
      <c r="F92" s="85"/>
      <c r="G92" s="85"/>
      <c r="H92" s="85"/>
      <c r="I92" s="85"/>
      <c r="J92" s="85"/>
      <c r="K92" s="85"/>
      <c r="L92" s="85"/>
    </row>
    <row r="93" spans="1:12" s="179" customFormat="1" ht="18.75" customHeight="1" thickBot="1">
      <c r="A93" s="176"/>
      <c r="B93" s="177"/>
      <c r="C93" s="178"/>
      <c r="D93" s="191"/>
      <c r="E93" s="247"/>
      <c r="F93" s="178"/>
      <c r="G93" s="178"/>
      <c r="H93" s="178"/>
      <c r="I93" s="178"/>
      <c r="J93" s="178"/>
      <c r="K93" s="178"/>
      <c r="L93" s="176"/>
    </row>
    <row r="94" spans="1:12" ht="21.75" customHeight="1">
      <c r="A94" s="36">
        <v>8</v>
      </c>
      <c r="B94" s="97" t="s">
        <v>102</v>
      </c>
      <c r="C94" s="37"/>
      <c r="D94" s="186"/>
      <c r="E94" s="218"/>
      <c r="F94" s="37"/>
      <c r="G94" s="37"/>
      <c r="H94" s="37"/>
      <c r="I94" s="37"/>
      <c r="J94" s="37"/>
      <c r="K94" s="37"/>
      <c r="L94" s="37"/>
    </row>
    <row r="95" spans="1:12" ht="12.75">
      <c r="A95" s="17"/>
      <c r="B95" s="47" t="s">
        <v>54</v>
      </c>
      <c r="C95" s="44"/>
      <c r="D95" s="78" t="s">
        <v>72</v>
      </c>
      <c r="E95" s="236"/>
      <c r="F95" s="44"/>
      <c r="G95" s="44"/>
      <c r="H95" s="44"/>
      <c r="I95" s="44"/>
      <c r="J95" s="44"/>
      <c r="K95" s="44"/>
      <c r="L95" s="44"/>
    </row>
    <row r="96" spans="1:12" ht="33.75">
      <c r="A96" s="17"/>
      <c r="B96" s="48" t="s">
        <v>98</v>
      </c>
      <c r="C96" s="127" t="s">
        <v>77</v>
      </c>
      <c r="D96" s="127" t="s">
        <v>78</v>
      </c>
      <c r="E96" s="237">
        <v>0.795</v>
      </c>
      <c r="F96" s="43"/>
      <c r="G96" s="43"/>
      <c r="H96" s="43"/>
      <c r="I96" s="43"/>
      <c r="J96" s="43"/>
      <c r="K96" s="43"/>
      <c r="L96" s="43"/>
    </row>
    <row r="97" spans="1:12" ht="33.75">
      <c r="A97" s="17"/>
      <c r="B97" s="48" t="s">
        <v>99</v>
      </c>
      <c r="C97" s="127" t="s">
        <v>77</v>
      </c>
      <c r="D97" s="127" t="s">
        <v>78</v>
      </c>
      <c r="E97" s="237">
        <v>0.141</v>
      </c>
      <c r="F97" s="43"/>
      <c r="G97" s="43"/>
      <c r="H97" s="43"/>
      <c r="I97" s="43"/>
      <c r="J97" s="43"/>
      <c r="K97" s="43"/>
      <c r="L97" s="43"/>
    </row>
    <row r="98" spans="1:12" ht="34.5" thickBot="1">
      <c r="A98" s="17"/>
      <c r="B98" s="48" t="s">
        <v>100</v>
      </c>
      <c r="C98" s="127" t="s">
        <v>77</v>
      </c>
      <c r="D98" s="127" t="s">
        <v>78</v>
      </c>
      <c r="E98" s="237">
        <v>0.076</v>
      </c>
      <c r="F98" s="43"/>
      <c r="G98" s="43"/>
      <c r="H98" s="43"/>
      <c r="I98" s="43"/>
      <c r="J98" s="43"/>
      <c r="K98" s="43"/>
      <c r="L98" s="43"/>
    </row>
    <row r="99" spans="1:12" ht="12.75">
      <c r="A99" s="112"/>
      <c r="B99" s="113" t="s">
        <v>61</v>
      </c>
      <c r="C99" s="114"/>
      <c r="D99" s="180" t="s">
        <v>72</v>
      </c>
      <c r="E99" s="238"/>
      <c r="F99" s="116"/>
      <c r="G99" s="116"/>
      <c r="H99" s="116"/>
      <c r="I99" s="116"/>
      <c r="J99" s="116"/>
      <c r="K99" s="116"/>
      <c r="L99" s="116"/>
    </row>
    <row r="100" spans="1:12" ht="12.75">
      <c r="A100" s="118"/>
      <c r="B100" s="119" t="s">
        <v>62</v>
      </c>
      <c r="C100" s="120">
        <v>3</v>
      </c>
      <c r="D100" s="181" t="s">
        <v>72</v>
      </c>
      <c r="E100" s="239">
        <f>E96+E97+E98</f>
        <v>1.012</v>
      </c>
      <c r="F100" s="96"/>
      <c r="G100" s="96"/>
      <c r="H100" s="96"/>
      <c r="I100" s="96"/>
      <c r="J100" s="96"/>
      <c r="K100" s="96"/>
      <c r="L100" s="96"/>
    </row>
    <row r="101" spans="1:12" ht="12.75">
      <c r="A101" s="118"/>
      <c r="B101" s="119" t="s">
        <v>63</v>
      </c>
      <c r="C101" s="120"/>
      <c r="D101" s="181" t="s">
        <v>72</v>
      </c>
      <c r="E101" s="239"/>
      <c r="F101" s="96"/>
      <c r="G101" s="96"/>
      <c r="H101" s="96"/>
      <c r="I101" s="96"/>
      <c r="J101" s="96"/>
      <c r="K101" s="96"/>
      <c r="L101" s="96"/>
    </row>
    <row r="102" spans="1:12" ht="12.75">
      <c r="A102" s="118"/>
      <c r="B102" s="119" t="s">
        <v>64</v>
      </c>
      <c r="C102" s="120"/>
      <c r="D102" s="181" t="s">
        <v>72</v>
      </c>
      <c r="E102" s="239"/>
      <c r="F102" s="96"/>
      <c r="G102" s="96"/>
      <c r="H102" s="96"/>
      <c r="I102" s="96"/>
      <c r="J102" s="96"/>
      <c r="K102" s="96"/>
      <c r="L102" s="96"/>
    </row>
    <row r="103" spans="1:12" ht="13.5" thickBot="1">
      <c r="A103" s="122"/>
      <c r="B103" s="123" t="s">
        <v>65</v>
      </c>
      <c r="C103" s="124">
        <v>3</v>
      </c>
      <c r="D103" s="182" t="s">
        <v>72</v>
      </c>
      <c r="E103" s="240">
        <f>E96+E97+E98</f>
        <v>1.012</v>
      </c>
      <c r="F103" s="124"/>
      <c r="G103" s="124"/>
      <c r="H103" s="124"/>
      <c r="I103" s="124"/>
      <c r="J103" s="124"/>
      <c r="K103" s="124"/>
      <c r="L103" s="126"/>
    </row>
    <row r="104" spans="1:12" ht="17.25" customHeight="1" thickBot="1">
      <c r="A104" s="38"/>
      <c r="B104" s="90"/>
      <c r="C104" s="7"/>
      <c r="D104" s="190"/>
      <c r="E104" s="228"/>
      <c r="F104" s="7"/>
      <c r="G104" s="7"/>
      <c r="H104" s="7"/>
      <c r="I104" s="7"/>
      <c r="J104" s="7"/>
      <c r="K104" s="7"/>
      <c r="L104" s="7"/>
    </row>
    <row r="105" spans="1:12" ht="28.5" customHeight="1">
      <c r="A105" s="36">
        <v>9</v>
      </c>
      <c r="B105" s="97" t="s">
        <v>103</v>
      </c>
      <c r="C105" s="37"/>
      <c r="D105" s="186"/>
      <c r="E105" s="218"/>
      <c r="F105" s="37"/>
      <c r="G105" s="37"/>
      <c r="H105" s="37"/>
      <c r="I105" s="37"/>
      <c r="J105" s="37"/>
      <c r="K105" s="37"/>
      <c r="L105" s="37"/>
    </row>
    <row r="106" spans="1:12" ht="12.75">
      <c r="A106" s="17"/>
      <c r="B106" s="47" t="s">
        <v>54</v>
      </c>
      <c r="C106" s="170"/>
      <c r="D106" s="78" t="s">
        <v>72</v>
      </c>
      <c r="E106" s="232"/>
      <c r="F106" s="44"/>
      <c r="G106" s="44"/>
      <c r="H106" s="44"/>
      <c r="I106" s="44"/>
      <c r="J106" s="44"/>
      <c r="K106" s="44"/>
      <c r="L106" s="44"/>
    </row>
    <row r="107" spans="1:12" ht="22.5">
      <c r="A107" s="17"/>
      <c r="B107" s="48" t="s">
        <v>180</v>
      </c>
      <c r="C107" s="93" t="s">
        <v>77</v>
      </c>
      <c r="D107" s="43"/>
      <c r="E107" s="231">
        <v>0.03776</v>
      </c>
      <c r="F107" s="43"/>
      <c r="G107" s="43"/>
      <c r="H107" s="43"/>
      <c r="I107" s="43"/>
      <c r="J107" s="43"/>
      <c r="K107" s="43"/>
      <c r="L107" s="43"/>
    </row>
    <row r="108" spans="1:12" ht="13.5" thickBot="1">
      <c r="A108" s="17"/>
      <c r="B108" s="48" t="s">
        <v>181</v>
      </c>
      <c r="C108" s="93" t="s">
        <v>77</v>
      </c>
      <c r="D108" s="43"/>
      <c r="E108" s="231">
        <v>0.04584</v>
      </c>
      <c r="F108" s="43"/>
      <c r="G108" s="43"/>
      <c r="H108" s="43"/>
      <c r="I108" s="43"/>
      <c r="J108" s="43"/>
      <c r="K108" s="43"/>
      <c r="L108" s="43"/>
    </row>
    <row r="109" spans="1:12" ht="11.25" customHeight="1">
      <c r="A109" s="79"/>
      <c r="B109" s="81" t="s">
        <v>61</v>
      </c>
      <c r="C109" s="172"/>
      <c r="D109" s="86" t="s">
        <v>72</v>
      </c>
      <c r="E109" s="233"/>
      <c r="F109" s="87"/>
      <c r="G109" s="87"/>
      <c r="H109" s="87"/>
      <c r="I109" s="87"/>
      <c r="J109" s="87"/>
      <c r="K109" s="87"/>
      <c r="L109" s="87"/>
    </row>
    <row r="110" spans="1:12" ht="13.5" customHeight="1">
      <c r="A110" s="17"/>
      <c r="B110" s="83" t="s">
        <v>62</v>
      </c>
      <c r="C110" s="170">
        <v>2</v>
      </c>
      <c r="D110" s="78" t="s">
        <v>72</v>
      </c>
      <c r="E110" s="231"/>
      <c r="F110" s="43"/>
      <c r="G110" s="43"/>
      <c r="H110" s="43"/>
      <c r="I110" s="43"/>
      <c r="J110" s="43"/>
      <c r="K110" s="43"/>
      <c r="L110" s="43"/>
    </row>
    <row r="111" spans="1:12" ht="13.5" customHeight="1">
      <c r="A111" s="17"/>
      <c r="B111" s="83" t="s">
        <v>63</v>
      </c>
      <c r="C111" s="170"/>
      <c r="D111" s="78" t="s">
        <v>72</v>
      </c>
      <c r="E111" s="231"/>
      <c r="F111" s="43"/>
      <c r="G111" s="43"/>
      <c r="H111" s="43"/>
      <c r="I111" s="43"/>
      <c r="J111" s="43"/>
      <c r="K111" s="43"/>
      <c r="L111" s="43"/>
    </row>
    <row r="112" spans="1:12" ht="13.5" customHeight="1">
      <c r="A112" s="17"/>
      <c r="B112" s="83" t="s">
        <v>64</v>
      </c>
      <c r="C112" s="170"/>
      <c r="D112" s="78" t="s">
        <v>72</v>
      </c>
      <c r="E112" s="231"/>
      <c r="F112" s="43"/>
      <c r="G112" s="43"/>
      <c r="H112" s="43"/>
      <c r="I112" s="43"/>
      <c r="J112" s="43"/>
      <c r="K112" s="43"/>
      <c r="L112" s="43"/>
    </row>
    <row r="113" spans="1:12" ht="13.5" thickBot="1">
      <c r="A113" s="80"/>
      <c r="B113" s="84" t="s">
        <v>65</v>
      </c>
      <c r="C113" s="197">
        <v>2</v>
      </c>
      <c r="D113" s="88" t="s">
        <v>72</v>
      </c>
      <c r="E113" s="214">
        <f>SUM(E107:E108)</f>
        <v>0.08360000000000001</v>
      </c>
      <c r="F113" s="85"/>
      <c r="G113" s="85"/>
      <c r="H113" s="85"/>
      <c r="I113" s="85"/>
      <c r="J113" s="85"/>
      <c r="K113" s="85"/>
      <c r="L113" s="85"/>
    </row>
    <row r="114" spans="1:12" ht="17.25" customHeight="1" thickBot="1">
      <c r="A114" s="38"/>
      <c r="B114" s="90"/>
      <c r="C114" s="7"/>
      <c r="D114" s="190"/>
      <c r="E114" s="228"/>
      <c r="F114" s="7"/>
      <c r="G114" s="7"/>
      <c r="H114" s="7"/>
      <c r="I114" s="7"/>
      <c r="J114" s="7"/>
      <c r="K114" s="7"/>
      <c r="L114" s="7"/>
    </row>
    <row r="115" spans="1:12" ht="28.5" customHeight="1">
      <c r="A115" s="36">
        <v>10</v>
      </c>
      <c r="B115" s="97" t="s">
        <v>105</v>
      </c>
      <c r="C115" s="37"/>
      <c r="D115" s="186"/>
      <c r="E115" s="218"/>
      <c r="F115" s="37"/>
      <c r="G115" s="37"/>
      <c r="H115" s="37"/>
      <c r="I115" s="37"/>
      <c r="J115" s="37"/>
      <c r="K115" s="37"/>
      <c r="L115" s="37"/>
    </row>
    <row r="116" spans="1:12" ht="12.75">
      <c r="A116" s="17"/>
      <c r="B116" s="47" t="s">
        <v>54</v>
      </c>
      <c r="C116" s="44"/>
      <c r="D116" s="78" t="s">
        <v>72</v>
      </c>
      <c r="E116" s="219"/>
      <c r="F116" s="44"/>
      <c r="G116" s="44"/>
      <c r="H116" s="44"/>
      <c r="I116" s="44"/>
      <c r="J116" s="44"/>
      <c r="K116" s="44"/>
      <c r="L116" s="44"/>
    </row>
    <row r="117" spans="1:12" ht="22.5">
      <c r="A117" s="17"/>
      <c r="B117" s="48" t="s">
        <v>106</v>
      </c>
      <c r="C117" s="93" t="s">
        <v>77</v>
      </c>
      <c r="D117" s="93" t="s">
        <v>78</v>
      </c>
      <c r="E117" s="231">
        <v>0.15</v>
      </c>
      <c r="F117" s="130"/>
      <c r="G117" s="130">
        <v>0.012</v>
      </c>
      <c r="H117" s="130">
        <v>134.2</v>
      </c>
      <c r="I117" s="130">
        <v>12.6</v>
      </c>
      <c r="J117" s="130">
        <v>0.013</v>
      </c>
      <c r="K117" s="130">
        <v>0.02</v>
      </c>
      <c r="L117" s="130">
        <v>0.057</v>
      </c>
    </row>
    <row r="118" spans="1:12" ht="23.25" thickBot="1">
      <c r="A118" s="17"/>
      <c r="B118" s="48" t="s">
        <v>107</v>
      </c>
      <c r="C118" s="93" t="s">
        <v>77</v>
      </c>
      <c r="D118" s="93" t="s">
        <v>78</v>
      </c>
      <c r="E118" s="231">
        <v>0.09</v>
      </c>
      <c r="F118" s="130"/>
      <c r="G118" s="130">
        <v>0.002</v>
      </c>
      <c r="H118" s="130">
        <v>28</v>
      </c>
      <c r="I118" s="130">
        <v>22</v>
      </c>
      <c r="J118" s="130">
        <v>0.004</v>
      </c>
      <c r="K118" s="130">
        <v>0.009</v>
      </c>
      <c r="L118" s="130">
        <v>0.017</v>
      </c>
    </row>
    <row r="119" spans="1:12" ht="11.25" customHeight="1">
      <c r="A119" s="79"/>
      <c r="B119" s="81" t="s">
        <v>61</v>
      </c>
      <c r="C119" s="82"/>
      <c r="D119" s="86" t="s">
        <v>72</v>
      </c>
      <c r="E119" s="233"/>
      <c r="F119" s="131"/>
      <c r="G119" s="131"/>
      <c r="H119" s="131"/>
      <c r="I119" s="131"/>
      <c r="J119" s="131"/>
      <c r="K119" s="131"/>
      <c r="L119" s="131"/>
    </row>
    <row r="120" spans="1:12" ht="13.5" customHeight="1">
      <c r="A120" s="17"/>
      <c r="B120" s="83" t="s">
        <v>62</v>
      </c>
      <c r="C120" s="44">
        <v>2</v>
      </c>
      <c r="D120" s="78" t="s">
        <v>72</v>
      </c>
      <c r="E120" s="231">
        <v>0.24</v>
      </c>
      <c r="F120" s="130"/>
      <c r="G120" s="130">
        <v>0.014</v>
      </c>
      <c r="H120" s="130">
        <v>162.2</v>
      </c>
      <c r="I120" s="130">
        <v>34.6</v>
      </c>
      <c r="J120" s="130">
        <v>0.017</v>
      </c>
      <c r="K120" s="130">
        <v>0.029</v>
      </c>
      <c r="L120" s="130">
        <v>0.074</v>
      </c>
    </row>
    <row r="121" spans="1:12" ht="13.5" customHeight="1">
      <c r="A121" s="17"/>
      <c r="B121" s="83" t="s">
        <v>63</v>
      </c>
      <c r="C121" s="44"/>
      <c r="D121" s="78" t="s">
        <v>72</v>
      </c>
      <c r="E121" s="231"/>
      <c r="F121" s="130"/>
      <c r="G121" s="130"/>
      <c r="H121" s="130"/>
      <c r="I121" s="130"/>
      <c r="J121" s="130"/>
      <c r="K121" s="130"/>
      <c r="L121" s="130"/>
    </row>
    <row r="122" spans="1:12" ht="13.5" customHeight="1">
      <c r="A122" s="17"/>
      <c r="B122" s="83" t="s">
        <v>64</v>
      </c>
      <c r="C122" s="44"/>
      <c r="D122" s="78" t="s">
        <v>72</v>
      </c>
      <c r="E122" s="231"/>
      <c r="F122" s="130"/>
      <c r="G122" s="130"/>
      <c r="H122" s="130"/>
      <c r="I122" s="130"/>
      <c r="J122" s="130"/>
      <c r="K122" s="130"/>
      <c r="L122" s="130"/>
    </row>
    <row r="123" spans="1:12" ht="13.5" thickBot="1">
      <c r="A123" s="80"/>
      <c r="B123" s="84" t="s">
        <v>65</v>
      </c>
      <c r="C123" s="105">
        <v>2</v>
      </c>
      <c r="D123" s="88" t="s">
        <v>72</v>
      </c>
      <c r="E123" s="234">
        <v>0.24</v>
      </c>
      <c r="F123" s="133"/>
      <c r="G123" s="132">
        <v>0.014</v>
      </c>
      <c r="H123" s="132">
        <v>162.2</v>
      </c>
      <c r="I123" s="132">
        <v>34.6</v>
      </c>
      <c r="J123" s="132">
        <v>0.017</v>
      </c>
      <c r="K123" s="132">
        <v>0.029</v>
      </c>
      <c r="L123" s="132">
        <v>0.074</v>
      </c>
    </row>
    <row r="124" spans="1:12" ht="21.75" customHeight="1" thickBot="1">
      <c r="A124" s="40"/>
      <c r="B124" s="11"/>
      <c r="C124" s="59"/>
      <c r="D124" s="192"/>
      <c r="E124" s="248"/>
      <c r="F124" s="59"/>
      <c r="G124" s="59"/>
      <c r="H124" s="59"/>
      <c r="I124" s="59"/>
      <c r="J124" s="59"/>
      <c r="K124" s="59"/>
      <c r="L124" s="59"/>
    </row>
    <row r="125" spans="1:12" ht="16.5" thickBot="1">
      <c r="A125" s="41">
        <v>1</v>
      </c>
      <c r="B125" s="41">
        <v>2</v>
      </c>
      <c r="C125" s="41">
        <v>3</v>
      </c>
      <c r="D125" s="41">
        <v>4</v>
      </c>
      <c r="E125" s="245" t="s">
        <v>15</v>
      </c>
      <c r="F125" s="41">
        <v>6</v>
      </c>
      <c r="G125" s="41">
        <v>7</v>
      </c>
      <c r="H125" s="41">
        <v>8</v>
      </c>
      <c r="I125" s="41">
        <v>9</v>
      </c>
      <c r="J125" s="41">
        <v>10</v>
      </c>
      <c r="K125" s="41">
        <v>11</v>
      </c>
      <c r="L125" s="41">
        <v>12</v>
      </c>
    </row>
    <row r="126" spans="1:12" ht="12.75" customHeight="1" thickTop="1">
      <c r="A126" s="75"/>
      <c r="B126" s="76" t="s">
        <v>71</v>
      </c>
      <c r="C126" s="91" t="s">
        <v>72</v>
      </c>
      <c r="D126" s="91" t="s">
        <v>72</v>
      </c>
      <c r="E126" s="243"/>
      <c r="F126" s="77"/>
      <c r="G126" s="77"/>
      <c r="H126" s="77"/>
      <c r="I126" s="77"/>
      <c r="J126" s="77"/>
      <c r="K126" s="77"/>
      <c r="L126" s="77"/>
    </row>
    <row r="127" spans="1:12" ht="12.75">
      <c r="A127" s="64"/>
      <c r="B127" s="69" t="s">
        <v>66</v>
      </c>
      <c r="C127" s="44">
        <v>1</v>
      </c>
      <c r="D127" s="78" t="s">
        <v>72</v>
      </c>
      <c r="E127" s="219">
        <f>E38</f>
        <v>0.08</v>
      </c>
      <c r="F127" s="44"/>
      <c r="G127" s="44"/>
      <c r="H127" s="44"/>
      <c r="I127" s="44"/>
      <c r="J127" s="44"/>
      <c r="K127" s="44"/>
      <c r="L127" s="44"/>
    </row>
    <row r="128" spans="1:12" ht="13.5" customHeight="1">
      <c r="A128" s="64"/>
      <c r="B128" s="69" t="s">
        <v>67</v>
      </c>
      <c r="C128" s="44">
        <v>24</v>
      </c>
      <c r="D128" s="78" t="s">
        <v>72</v>
      </c>
      <c r="E128" s="219">
        <f>E137-E127</f>
        <v>2.9646283333333336</v>
      </c>
      <c r="F128" s="44"/>
      <c r="G128" s="44"/>
      <c r="H128" s="44"/>
      <c r="I128" s="44"/>
      <c r="J128" s="44"/>
      <c r="K128" s="44"/>
      <c r="L128" s="44"/>
    </row>
    <row r="129" spans="1:12" ht="12.75">
      <c r="A129" s="64"/>
      <c r="B129" s="69" t="s">
        <v>68</v>
      </c>
      <c r="C129" s="44"/>
      <c r="D129" s="78" t="s">
        <v>72</v>
      </c>
      <c r="E129" s="219"/>
      <c r="F129" s="44"/>
      <c r="G129" s="44"/>
      <c r="H129" s="44"/>
      <c r="I129" s="44"/>
      <c r="J129" s="44"/>
      <c r="K129" s="44"/>
      <c r="L129" s="44"/>
    </row>
    <row r="130" spans="1:12" ht="12" customHeight="1">
      <c r="A130" s="64"/>
      <c r="B130" s="69" t="s">
        <v>69</v>
      </c>
      <c r="C130" s="44"/>
      <c r="D130" s="78" t="s">
        <v>72</v>
      </c>
      <c r="E130" s="219"/>
      <c r="F130" s="44"/>
      <c r="G130" s="44"/>
      <c r="H130" s="44"/>
      <c r="I130" s="44"/>
      <c r="J130" s="44"/>
      <c r="K130" s="44"/>
      <c r="L130" s="44"/>
    </row>
    <row r="131" spans="1:12" ht="13.5" customHeight="1">
      <c r="A131" s="64"/>
      <c r="B131" s="70" t="s">
        <v>70</v>
      </c>
      <c r="C131" s="44"/>
      <c r="D131" s="78" t="s">
        <v>72</v>
      </c>
      <c r="E131" s="219"/>
      <c r="F131" s="44"/>
      <c r="G131" s="44"/>
      <c r="H131" s="44"/>
      <c r="I131" s="44"/>
      <c r="J131" s="44"/>
      <c r="K131" s="44"/>
      <c r="L131" s="44"/>
    </row>
    <row r="132" spans="1:12" ht="12.75">
      <c r="A132" s="64"/>
      <c r="B132" s="67" t="s">
        <v>32</v>
      </c>
      <c r="C132" s="44">
        <v>5</v>
      </c>
      <c r="D132" s="78" t="s">
        <v>72</v>
      </c>
      <c r="E132" s="219">
        <f>E84+E72+E38+E51+E13</f>
        <v>0.5594833333333333</v>
      </c>
      <c r="F132" s="44"/>
      <c r="G132" s="44"/>
      <c r="H132" s="44"/>
      <c r="I132" s="44"/>
      <c r="J132" s="44"/>
      <c r="K132" s="44"/>
      <c r="L132" s="44"/>
    </row>
    <row r="133" spans="1:12" ht="12.75">
      <c r="A133" s="64"/>
      <c r="B133" s="67" t="s">
        <v>33</v>
      </c>
      <c r="C133" s="44">
        <v>20</v>
      </c>
      <c r="D133" s="78" t="s">
        <v>72</v>
      </c>
      <c r="E133" s="219">
        <f>E118+E117+E108+E107+E98+E97+E96+E87+E86+E75+E74+E63+E62+E53+E40+E28+E27+E26+E16+E15</f>
        <v>2.4851449999999997</v>
      </c>
      <c r="F133" s="44"/>
      <c r="G133" s="44"/>
      <c r="H133" s="44"/>
      <c r="I133" s="44"/>
      <c r="J133" s="44"/>
      <c r="K133" s="44"/>
      <c r="L133" s="44"/>
    </row>
    <row r="134" spans="1:12" ht="12.75">
      <c r="A134" s="64"/>
      <c r="B134" s="67" t="s">
        <v>73</v>
      </c>
      <c r="C134" s="44"/>
      <c r="D134" s="78" t="s">
        <v>72</v>
      </c>
      <c r="E134" s="219"/>
      <c r="F134" s="44"/>
      <c r="G134" s="44"/>
      <c r="H134" s="44"/>
      <c r="I134" s="44"/>
      <c r="J134" s="44"/>
      <c r="K134" s="44"/>
      <c r="L134" s="44"/>
    </row>
    <row r="135" spans="1:12" ht="12.75">
      <c r="A135" s="64"/>
      <c r="B135" s="67" t="s">
        <v>34</v>
      </c>
      <c r="C135" s="44"/>
      <c r="D135" s="78" t="s">
        <v>72</v>
      </c>
      <c r="E135" s="219"/>
      <c r="F135" s="207"/>
      <c r="G135" s="44"/>
      <c r="H135" s="44"/>
      <c r="I135" s="44"/>
      <c r="J135" s="44"/>
      <c r="K135" s="44"/>
      <c r="L135" s="44"/>
    </row>
    <row r="136" spans="1:12" ht="12.75">
      <c r="A136" s="63"/>
      <c r="B136" s="68" t="s">
        <v>35</v>
      </c>
      <c r="C136" s="46"/>
      <c r="D136" s="78" t="s">
        <v>72</v>
      </c>
      <c r="E136" s="244"/>
      <c r="F136" s="46"/>
      <c r="G136" s="46"/>
      <c r="H136" s="46"/>
      <c r="I136" s="46"/>
      <c r="J136" s="46"/>
      <c r="K136" s="46"/>
      <c r="L136" s="46"/>
    </row>
    <row r="137" spans="1:12" ht="13.5" thickBot="1">
      <c r="A137" s="72"/>
      <c r="B137" s="73" t="s">
        <v>26</v>
      </c>
      <c r="C137" s="74">
        <v>25</v>
      </c>
      <c r="D137" s="92" t="s">
        <v>72</v>
      </c>
      <c r="E137" s="250">
        <f>SUM(E117:E118,E107:E108,E96:E98,E84:E87,E72:E75,E62:E63,E51:E53,E38:E40,E26:E28,E13:E16)</f>
        <v>3.0446283333333337</v>
      </c>
      <c r="F137" s="74"/>
      <c r="G137" s="74"/>
      <c r="H137" s="74"/>
      <c r="I137" s="74"/>
      <c r="J137" s="74"/>
      <c r="K137" s="74"/>
      <c r="L137" s="74"/>
    </row>
    <row r="138" spans="1:12" ht="13.5" thickTop="1">
      <c r="A138" s="53"/>
      <c r="B138" s="42"/>
      <c r="C138" s="8"/>
      <c r="D138" s="193"/>
      <c r="E138" s="8"/>
      <c r="F138" s="8"/>
      <c r="G138" s="8"/>
      <c r="H138" s="8"/>
      <c r="I138" s="8"/>
      <c r="J138" s="8"/>
      <c r="K138" s="8"/>
      <c r="L138" s="8"/>
    </row>
    <row r="139" spans="1:12" ht="13.5" thickBot="1">
      <c r="A139" s="60"/>
      <c r="B139" s="65"/>
      <c r="C139" s="66"/>
      <c r="D139" s="194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21"/>
      <c r="B140" s="39" t="s">
        <v>52</v>
      </c>
      <c r="C140" s="20">
        <v>1</v>
      </c>
      <c r="D140" s="195" t="s">
        <v>47</v>
      </c>
      <c r="E140" s="26" t="s">
        <v>48</v>
      </c>
      <c r="F140" s="26" t="s">
        <v>51</v>
      </c>
      <c r="G140" s="26" t="s">
        <v>12</v>
      </c>
      <c r="H140" s="26"/>
      <c r="I140" s="26"/>
      <c r="J140" s="26"/>
      <c r="K140" s="26"/>
      <c r="L140" s="28"/>
    </row>
    <row r="141" spans="1:12" ht="12.75">
      <c r="A141" s="22"/>
      <c r="B141" s="23"/>
      <c r="C141" s="18">
        <v>2</v>
      </c>
      <c r="D141" s="208" t="s">
        <v>49</v>
      </c>
      <c r="E141" s="30"/>
      <c r="F141" s="30" t="s">
        <v>2</v>
      </c>
      <c r="G141" s="31"/>
      <c r="H141" s="30"/>
      <c r="I141" s="30"/>
      <c r="J141" s="30"/>
      <c r="K141" s="30"/>
      <c r="L141" s="32"/>
    </row>
    <row r="142" spans="1:12" ht="13.5" thickBot="1">
      <c r="A142" s="24"/>
      <c r="B142" s="25"/>
      <c r="C142" s="19">
        <v>3</v>
      </c>
      <c r="D142" s="209" t="s">
        <v>50</v>
      </c>
      <c r="E142" s="209"/>
      <c r="F142" s="33"/>
      <c r="G142" s="51"/>
      <c r="H142" s="33" t="s">
        <v>44</v>
      </c>
      <c r="I142" s="33"/>
      <c r="J142" s="33"/>
      <c r="K142" s="33"/>
      <c r="L142" s="34"/>
    </row>
  </sheetData>
  <mergeCells count="2">
    <mergeCell ref="A1:L1"/>
    <mergeCell ref="A2:L2"/>
  </mergeCells>
  <printOptions/>
  <pageMargins left="0.29" right="0.21" top="0.39" bottom="0" header="0" footer="0"/>
  <pageSetup horizontalDpi="600" verticalDpi="600" orientation="landscape" paperSize="9" r:id="rId1"/>
  <rowBreaks count="3" manualBreakCount="3">
    <brk id="34" max="11" man="1"/>
    <brk id="59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U203"/>
  <sheetViews>
    <sheetView zoomScale="90" zoomScaleNormal="90" zoomScaleSheetLayoutView="9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3.00390625" style="0" customWidth="1"/>
    <col min="2" max="2" width="25.00390625" style="0" customWidth="1"/>
    <col min="3" max="3" width="12.7109375" style="0" customWidth="1"/>
    <col min="4" max="4" width="10.57421875" style="0" customWidth="1"/>
    <col min="5" max="5" width="12.28125" style="0" customWidth="1"/>
    <col min="6" max="6" width="9.7109375" style="0" customWidth="1"/>
    <col min="7" max="7" width="9.421875" style="0" customWidth="1"/>
    <col min="8" max="8" width="9.8515625" style="0" customWidth="1"/>
    <col min="9" max="9" width="12.28125" style="0" bestFit="1" customWidth="1"/>
    <col min="10" max="10" width="8.8515625" style="0" customWidth="1"/>
    <col min="11" max="11" width="14.28125" style="0" bestFit="1" customWidth="1"/>
    <col min="12" max="12" width="14.28125" style="0" customWidth="1"/>
  </cols>
  <sheetData>
    <row r="1" spans="8:12" ht="12.75">
      <c r="H1" s="52"/>
      <c r="I1" s="255"/>
      <c r="J1" s="255"/>
      <c r="K1" s="255"/>
      <c r="L1" s="255"/>
    </row>
    <row r="2" spans="8:12" ht="12.75" customHeight="1">
      <c r="H2" s="254"/>
      <c r="I2" s="254"/>
      <c r="J2" s="254"/>
      <c r="K2" s="254"/>
      <c r="L2" s="254"/>
    </row>
    <row r="3" spans="1:12" ht="12.75" customHeight="1">
      <c r="A3" s="251" t="s">
        <v>75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ht="13.5" thickBot="1">
      <c r="A4" s="253" t="s">
        <v>108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s="14" customFormat="1" ht="11.25">
      <c r="A5" s="10"/>
      <c r="B5" s="10"/>
      <c r="C5" s="10" t="s">
        <v>28</v>
      </c>
      <c r="D5" s="10" t="s">
        <v>6</v>
      </c>
      <c r="E5" s="13" t="s">
        <v>5</v>
      </c>
      <c r="F5" s="13" t="s">
        <v>7</v>
      </c>
      <c r="G5" s="13" t="s">
        <v>4</v>
      </c>
      <c r="H5" s="13" t="s">
        <v>7</v>
      </c>
      <c r="I5" s="10" t="s">
        <v>7</v>
      </c>
      <c r="J5" s="10" t="s">
        <v>9</v>
      </c>
      <c r="K5" s="10" t="s">
        <v>36</v>
      </c>
      <c r="L5" s="10" t="s">
        <v>9</v>
      </c>
    </row>
    <row r="6" spans="1:12" s="14" customFormat="1" ht="11.25">
      <c r="A6" s="11"/>
      <c r="B6" s="11" t="s">
        <v>29</v>
      </c>
      <c r="C6" s="11" t="s">
        <v>57</v>
      </c>
      <c r="D6" s="11" t="s">
        <v>38</v>
      </c>
      <c r="E6" s="12" t="s">
        <v>27</v>
      </c>
      <c r="F6" s="12" t="s">
        <v>18</v>
      </c>
      <c r="G6" s="12" t="s">
        <v>19</v>
      </c>
      <c r="H6" s="12" t="s">
        <v>20</v>
      </c>
      <c r="I6" s="11" t="s">
        <v>21</v>
      </c>
      <c r="J6" s="11" t="s">
        <v>22</v>
      </c>
      <c r="K6" s="11" t="s">
        <v>37</v>
      </c>
      <c r="L6" s="11" t="s">
        <v>24</v>
      </c>
    </row>
    <row r="7" spans="1:12" s="14" customFormat="1" ht="11.25">
      <c r="A7" s="11" t="s">
        <v>0</v>
      </c>
      <c r="B7" s="11" t="s">
        <v>30</v>
      </c>
      <c r="C7" s="11" t="s">
        <v>56</v>
      </c>
      <c r="D7" s="11"/>
      <c r="E7" s="12"/>
      <c r="F7" s="12"/>
      <c r="G7" s="12"/>
      <c r="H7" s="11" t="s">
        <v>8</v>
      </c>
      <c r="I7" s="11" t="s">
        <v>8</v>
      </c>
      <c r="J7" s="11" t="s">
        <v>23</v>
      </c>
      <c r="K7" s="11" t="s">
        <v>25</v>
      </c>
      <c r="L7" s="11" t="s">
        <v>10</v>
      </c>
    </row>
    <row r="8" spans="1:12" s="14" customFormat="1" ht="11.25">
      <c r="A8" s="11"/>
      <c r="B8" s="11" t="s">
        <v>41</v>
      </c>
      <c r="C8" s="11"/>
      <c r="D8" s="11"/>
      <c r="E8" s="12"/>
      <c r="F8" s="12"/>
      <c r="G8" s="12" t="s">
        <v>15</v>
      </c>
      <c r="H8" s="12" t="s">
        <v>15</v>
      </c>
      <c r="I8" s="11" t="s">
        <v>15</v>
      </c>
      <c r="J8" s="11" t="s">
        <v>26</v>
      </c>
      <c r="K8" s="11"/>
      <c r="L8" s="11" t="s">
        <v>15</v>
      </c>
    </row>
    <row r="9" spans="1:12" s="14" customFormat="1" ht="12" thickBot="1">
      <c r="A9" s="15"/>
      <c r="B9" s="11" t="s">
        <v>11</v>
      </c>
      <c r="C9" s="15"/>
      <c r="D9" s="15"/>
      <c r="E9" s="16"/>
      <c r="F9" s="16"/>
      <c r="G9" s="12" t="s">
        <v>14</v>
      </c>
      <c r="H9" s="12" t="s">
        <v>14</v>
      </c>
      <c r="I9" s="11" t="s">
        <v>14</v>
      </c>
      <c r="J9" s="11" t="s">
        <v>14</v>
      </c>
      <c r="K9" s="11" t="s">
        <v>14</v>
      </c>
      <c r="L9" s="11" t="s">
        <v>14</v>
      </c>
    </row>
    <row r="10" spans="1:21" ht="13.5" thickBot="1">
      <c r="A10" s="10" t="s">
        <v>1</v>
      </c>
      <c r="B10" s="10" t="s">
        <v>1</v>
      </c>
      <c r="C10" s="36" t="s">
        <v>58</v>
      </c>
      <c r="D10" s="36" t="s">
        <v>59</v>
      </c>
      <c r="E10" s="56" t="s">
        <v>16</v>
      </c>
      <c r="F10" s="57" t="s">
        <v>3</v>
      </c>
      <c r="G10" s="57" t="s">
        <v>60</v>
      </c>
      <c r="H10" s="57" t="s">
        <v>17</v>
      </c>
      <c r="I10" s="58" t="s">
        <v>17</v>
      </c>
      <c r="J10" s="57" t="s">
        <v>60</v>
      </c>
      <c r="K10" s="56" t="s">
        <v>13</v>
      </c>
      <c r="L10" s="58" t="s">
        <v>46</v>
      </c>
      <c r="M10" s="9"/>
      <c r="N10" s="9"/>
      <c r="O10" s="9"/>
      <c r="P10" s="9"/>
      <c r="Q10" s="9"/>
      <c r="R10" s="9"/>
      <c r="S10" s="9"/>
      <c r="T10" s="9"/>
      <c r="U10" s="9"/>
    </row>
    <row r="11" spans="1:21" ht="13.5" thickBot="1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  <c r="J11" s="55">
        <v>10</v>
      </c>
      <c r="K11" s="55">
        <v>11</v>
      </c>
      <c r="L11" s="55">
        <v>12</v>
      </c>
      <c r="M11" s="9"/>
      <c r="N11" s="9"/>
      <c r="O11" s="9"/>
      <c r="P11" s="9"/>
      <c r="Q11" s="9"/>
      <c r="R11" s="9"/>
      <c r="S11" s="9"/>
      <c r="T11" s="9"/>
      <c r="U11" s="9"/>
    </row>
    <row r="12" spans="1:21" ht="43.5" customHeight="1" thickTop="1">
      <c r="A12" s="62">
        <v>1</v>
      </c>
      <c r="B12" s="95" t="s">
        <v>83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9"/>
      <c r="N12" s="9"/>
      <c r="O12" s="9"/>
      <c r="P12" s="9"/>
      <c r="Q12" s="9"/>
      <c r="R12" s="9"/>
      <c r="S12" s="9"/>
      <c r="T12" s="9"/>
      <c r="U12" s="9"/>
    </row>
    <row r="13" spans="1:12" s="140" customFormat="1" ht="12.75">
      <c r="A13" s="136"/>
      <c r="B13" s="137" t="s">
        <v>53</v>
      </c>
      <c r="C13" s="138"/>
      <c r="D13" s="139" t="s">
        <v>72</v>
      </c>
      <c r="E13" s="215"/>
      <c r="F13" s="138"/>
      <c r="G13" s="138"/>
      <c r="H13" s="138"/>
      <c r="I13" s="138"/>
      <c r="J13" s="138"/>
      <c r="K13" s="138"/>
      <c r="L13" s="138"/>
    </row>
    <row r="14" spans="1:12" s="140" customFormat="1" ht="12.75">
      <c r="A14" s="136"/>
      <c r="B14" s="135" t="s">
        <v>140</v>
      </c>
      <c r="C14" s="141" t="s">
        <v>77</v>
      </c>
      <c r="D14" s="141" t="s">
        <v>78</v>
      </c>
      <c r="E14" s="142">
        <v>0.10825</v>
      </c>
      <c r="F14" s="143"/>
      <c r="G14" s="143"/>
      <c r="H14" s="143"/>
      <c r="I14" s="143"/>
      <c r="J14" s="143"/>
      <c r="K14" s="142">
        <v>0.028613</v>
      </c>
      <c r="L14" s="143"/>
    </row>
    <row r="15" spans="1:12" s="140" customFormat="1" ht="12.75">
      <c r="A15" s="136"/>
      <c r="B15" s="137" t="s">
        <v>54</v>
      </c>
      <c r="C15" s="138"/>
      <c r="D15" s="139" t="s">
        <v>72</v>
      </c>
      <c r="E15" s="215"/>
      <c r="F15" s="138"/>
      <c r="G15" s="138"/>
      <c r="H15" s="138"/>
      <c r="I15" s="138"/>
      <c r="J15" s="138"/>
      <c r="K15" s="138"/>
      <c r="L15" s="138"/>
    </row>
    <row r="16" spans="1:12" s="140" customFormat="1" ht="24" customHeight="1">
      <c r="A16" s="136"/>
      <c r="B16" s="135" t="s">
        <v>118</v>
      </c>
      <c r="C16" s="141" t="s">
        <v>77</v>
      </c>
      <c r="D16" s="141" t="s">
        <v>80</v>
      </c>
      <c r="E16" s="142">
        <v>0.265505</v>
      </c>
      <c r="F16" s="142"/>
      <c r="G16" s="142"/>
      <c r="H16" s="142">
        <v>267.22</v>
      </c>
      <c r="I16" s="142"/>
      <c r="J16" s="142"/>
      <c r="K16" s="142">
        <v>0.03153196</v>
      </c>
      <c r="L16" s="143"/>
    </row>
    <row r="17" spans="1:12" s="140" customFormat="1" ht="21">
      <c r="A17" s="136"/>
      <c r="B17" s="135" t="s">
        <v>119</v>
      </c>
      <c r="C17" s="141" t="s">
        <v>77</v>
      </c>
      <c r="D17" s="141" t="s">
        <v>80</v>
      </c>
      <c r="E17" s="142">
        <v>0.092843</v>
      </c>
      <c r="F17" s="142"/>
      <c r="G17" s="142"/>
      <c r="H17" s="142">
        <v>127.25847199999998</v>
      </c>
      <c r="I17" s="142"/>
      <c r="J17" s="142"/>
      <c r="K17" s="142">
        <v>0.015016499696000002</v>
      </c>
      <c r="L17" s="143"/>
    </row>
    <row r="18" spans="1:12" s="140" customFormat="1" ht="15" customHeight="1">
      <c r="A18" s="136"/>
      <c r="B18" s="135" t="s">
        <v>120</v>
      </c>
      <c r="C18" s="141" t="s">
        <v>77</v>
      </c>
      <c r="D18" s="141" t="s">
        <v>80</v>
      </c>
      <c r="E18" s="142">
        <v>0.097297</v>
      </c>
      <c r="F18" s="142"/>
      <c r="G18" s="142"/>
      <c r="H18" s="142">
        <v>131.85576</v>
      </c>
      <c r="I18" s="142"/>
      <c r="J18" s="142"/>
      <c r="K18" s="142">
        <v>0.01555897968</v>
      </c>
      <c r="L18" s="143"/>
    </row>
    <row r="19" spans="1:12" s="140" customFormat="1" ht="12.75">
      <c r="A19" s="136"/>
      <c r="B19" s="135" t="s">
        <v>121</v>
      </c>
      <c r="C19" s="141" t="s">
        <v>77</v>
      </c>
      <c r="D19" s="141" t="s">
        <v>80</v>
      </c>
      <c r="E19" s="142">
        <v>0.060569</v>
      </c>
      <c r="F19" s="142"/>
      <c r="G19" s="142"/>
      <c r="H19" s="142">
        <v>83.64959999999999</v>
      </c>
      <c r="I19" s="142"/>
      <c r="J19" s="142"/>
      <c r="K19" s="142">
        <v>0.009870652799999999</v>
      </c>
      <c r="L19" s="143"/>
    </row>
    <row r="20" spans="1:12" s="140" customFormat="1" ht="12.75">
      <c r="A20" s="136"/>
      <c r="B20" s="135" t="s">
        <v>122</v>
      </c>
      <c r="C20" s="141" t="s">
        <v>77</v>
      </c>
      <c r="D20" s="141" t="s">
        <v>80</v>
      </c>
      <c r="E20" s="142">
        <v>0.069121</v>
      </c>
      <c r="F20" s="142"/>
      <c r="G20" s="142"/>
      <c r="H20" s="142">
        <v>96.4412</v>
      </c>
      <c r="I20" s="142"/>
      <c r="J20" s="142"/>
      <c r="K20" s="142">
        <v>0.011380061600000001</v>
      </c>
      <c r="L20" s="143"/>
    </row>
    <row r="21" spans="1:12" s="140" customFormat="1" ht="12.75">
      <c r="A21" s="136"/>
      <c r="B21" s="135" t="s">
        <v>123</v>
      </c>
      <c r="C21" s="141" t="s">
        <v>77</v>
      </c>
      <c r="D21" s="141" t="s">
        <v>80</v>
      </c>
      <c r="E21" s="142">
        <v>0.057497</v>
      </c>
      <c r="F21" s="142"/>
      <c r="G21" s="142"/>
      <c r="H21" s="142">
        <v>78.50496</v>
      </c>
      <c r="I21" s="142"/>
      <c r="J21" s="142"/>
      <c r="K21" s="142">
        <v>0.00926358528</v>
      </c>
      <c r="L21" s="143"/>
    </row>
    <row r="22" spans="1:12" s="140" customFormat="1" ht="21">
      <c r="A22" s="136"/>
      <c r="B22" s="249" t="s">
        <v>117</v>
      </c>
      <c r="C22" s="141" t="s">
        <v>77</v>
      </c>
      <c r="D22" s="141" t="s">
        <v>80</v>
      </c>
      <c r="E22" s="142">
        <v>0.041476</v>
      </c>
      <c r="F22" s="142"/>
      <c r="G22" s="142"/>
      <c r="H22" s="142">
        <v>148.2048</v>
      </c>
      <c r="I22" s="142"/>
      <c r="J22" s="142"/>
      <c r="K22" s="142">
        <v>0.0174881664</v>
      </c>
      <c r="L22" s="143"/>
    </row>
    <row r="23" spans="1:12" s="140" customFormat="1" ht="12.75">
      <c r="A23" s="136"/>
      <c r="B23" s="135" t="s">
        <v>124</v>
      </c>
      <c r="C23" s="141" t="s">
        <v>77</v>
      </c>
      <c r="D23" s="141" t="s">
        <v>80</v>
      </c>
      <c r="E23" s="142">
        <v>0.015</v>
      </c>
      <c r="F23" s="142"/>
      <c r="G23" s="142"/>
      <c r="H23" s="142">
        <v>169.68</v>
      </c>
      <c r="I23" s="142"/>
      <c r="J23" s="142"/>
      <c r="K23" s="142">
        <v>0.02002224</v>
      </c>
      <c r="L23" s="143"/>
    </row>
    <row r="24" spans="1:12" s="140" customFormat="1" ht="12.75">
      <c r="A24" s="136"/>
      <c r="B24" s="135" t="s">
        <v>125</v>
      </c>
      <c r="C24" s="141" t="s">
        <v>77</v>
      </c>
      <c r="D24" s="141" t="s">
        <v>80</v>
      </c>
      <c r="E24" s="142">
        <v>0.035</v>
      </c>
      <c r="F24" s="142"/>
      <c r="G24" s="142"/>
      <c r="H24" s="142">
        <v>170.94</v>
      </c>
      <c r="I24" s="142"/>
      <c r="J24" s="142"/>
      <c r="K24" s="142">
        <v>0.02017092</v>
      </c>
      <c r="L24" s="143"/>
    </row>
    <row r="25" spans="1:12" s="140" customFormat="1" ht="12.75">
      <c r="A25" s="136"/>
      <c r="B25" s="135" t="s">
        <v>126</v>
      </c>
      <c r="C25" s="141" t="s">
        <v>77</v>
      </c>
      <c r="D25" s="141" t="s">
        <v>80</v>
      </c>
      <c r="E25" s="142">
        <v>0.0363</v>
      </c>
      <c r="F25" s="142"/>
      <c r="G25" s="142"/>
      <c r="H25" s="142">
        <v>192.08</v>
      </c>
      <c r="I25" s="142"/>
      <c r="J25" s="142"/>
      <c r="K25" s="142">
        <v>0.022665440000000002</v>
      </c>
      <c r="L25" s="143"/>
    </row>
    <row r="26" spans="1:12" s="140" customFormat="1" ht="12.75">
      <c r="A26" s="136"/>
      <c r="B26" s="135" t="s">
        <v>127</v>
      </c>
      <c r="C26" s="141" t="s">
        <v>77</v>
      </c>
      <c r="D26" s="141" t="s">
        <v>80</v>
      </c>
      <c r="E26" s="142">
        <v>0.026</v>
      </c>
      <c r="F26" s="142"/>
      <c r="G26" s="142"/>
      <c r="H26" s="142">
        <v>106.638</v>
      </c>
      <c r="I26" s="142"/>
      <c r="J26" s="142"/>
      <c r="K26" s="142">
        <v>0.012583284000000002</v>
      </c>
      <c r="L26" s="143"/>
    </row>
    <row r="27" spans="1:12" s="140" customFormat="1" ht="12.75">
      <c r="A27" s="136"/>
      <c r="B27" s="135" t="s">
        <v>128</v>
      </c>
      <c r="C27" s="141" t="s">
        <v>77</v>
      </c>
      <c r="D27" s="141" t="s">
        <v>80</v>
      </c>
      <c r="E27" s="142">
        <v>0.0234</v>
      </c>
      <c r="F27" s="142"/>
      <c r="G27" s="142"/>
      <c r="H27" s="142">
        <v>80.395</v>
      </c>
      <c r="I27" s="142"/>
      <c r="J27" s="142"/>
      <c r="K27" s="142">
        <v>0.00948661</v>
      </c>
      <c r="L27" s="143"/>
    </row>
    <row r="28" spans="1:12" s="140" customFormat="1" ht="12.75">
      <c r="A28" s="136"/>
      <c r="B28" s="135" t="s">
        <v>129</v>
      </c>
      <c r="C28" s="141" t="s">
        <v>77</v>
      </c>
      <c r="D28" s="141" t="s">
        <v>80</v>
      </c>
      <c r="E28" s="142">
        <v>0.0274</v>
      </c>
      <c r="F28" s="142"/>
      <c r="G28" s="142"/>
      <c r="H28" s="142">
        <v>121.835</v>
      </c>
      <c r="I28" s="142"/>
      <c r="J28" s="142"/>
      <c r="K28" s="142">
        <v>0.014376529999999997</v>
      </c>
      <c r="L28" s="143"/>
    </row>
    <row r="29" spans="1:12" s="140" customFormat="1" ht="12.75">
      <c r="A29" s="136"/>
      <c r="B29" s="135" t="s">
        <v>130</v>
      </c>
      <c r="C29" s="141" t="s">
        <v>77</v>
      </c>
      <c r="D29" s="141" t="s">
        <v>80</v>
      </c>
      <c r="E29" s="142">
        <v>0.022</v>
      </c>
      <c r="F29" s="142"/>
      <c r="G29" s="142"/>
      <c r="H29" s="142">
        <v>58.625</v>
      </c>
      <c r="I29" s="142"/>
      <c r="J29" s="142"/>
      <c r="K29" s="142">
        <v>0.00691775</v>
      </c>
      <c r="L29" s="143"/>
    </row>
    <row r="30" spans="1:12" s="140" customFormat="1" ht="12.75">
      <c r="A30" s="136"/>
      <c r="B30" s="135" t="s">
        <v>131</v>
      </c>
      <c r="C30" s="141" t="s">
        <v>77</v>
      </c>
      <c r="D30" s="141" t="s">
        <v>80</v>
      </c>
      <c r="E30" s="142">
        <v>0.0228</v>
      </c>
      <c r="F30" s="142"/>
      <c r="G30" s="142"/>
      <c r="H30" s="142">
        <v>80.22</v>
      </c>
      <c r="I30" s="142"/>
      <c r="J30" s="142"/>
      <c r="K30" s="142">
        <v>0.009465959999999999</v>
      </c>
      <c r="L30" s="143"/>
    </row>
    <row r="31" spans="1:12" s="140" customFormat="1" ht="12.75">
      <c r="A31" s="136"/>
      <c r="B31" s="135" t="s">
        <v>132</v>
      </c>
      <c r="C31" s="141" t="s">
        <v>77</v>
      </c>
      <c r="D31" s="141" t="s">
        <v>80</v>
      </c>
      <c r="E31" s="142">
        <v>0.0256</v>
      </c>
      <c r="F31" s="142"/>
      <c r="G31" s="142"/>
      <c r="H31" s="142">
        <v>57.015</v>
      </c>
      <c r="I31" s="142"/>
      <c r="J31" s="142"/>
      <c r="K31" s="142">
        <v>0.00672777</v>
      </c>
      <c r="L31" s="143"/>
    </row>
    <row r="32" spans="1:12" s="140" customFormat="1" ht="12.75">
      <c r="A32" s="136"/>
      <c r="B32" s="135" t="s">
        <v>133</v>
      </c>
      <c r="C32" s="141" t="s">
        <v>77</v>
      </c>
      <c r="D32" s="141" t="s">
        <v>80</v>
      </c>
      <c r="E32" s="142">
        <v>0.022</v>
      </c>
      <c r="F32" s="142"/>
      <c r="G32" s="142"/>
      <c r="H32" s="142">
        <v>60.46949999999999</v>
      </c>
      <c r="I32" s="142"/>
      <c r="J32" s="142"/>
      <c r="K32" s="142">
        <v>0.007135400999999999</v>
      </c>
      <c r="L32" s="143"/>
    </row>
    <row r="33" spans="1:12" s="140" customFormat="1" ht="12.75">
      <c r="A33" s="136"/>
      <c r="B33" s="135" t="s">
        <v>134</v>
      </c>
      <c r="C33" s="141" t="s">
        <v>77</v>
      </c>
      <c r="D33" s="141" t="s">
        <v>80</v>
      </c>
      <c r="E33" s="142">
        <v>0.022</v>
      </c>
      <c r="F33" s="142"/>
      <c r="G33" s="142"/>
      <c r="H33" s="142">
        <v>67.095</v>
      </c>
      <c r="I33" s="142"/>
      <c r="J33" s="142"/>
      <c r="K33" s="142">
        <v>0.007917210000000003</v>
      </c>
      <c r="L33" s="143"/>
    </row>
    <row r="34" spans="1:12" s="140" customFormat="1" ht="13.5" thickBot="1">
      <c r="A34" s="136"/>
      <c r="B34" s="135" t="s">
        <v>135</v>
      </c>
      <c r="C34" s="141"/>
      <c r="D34" s="141"/>
      <c r="E34" s="142"/>
      <c r="F34" s="142"/>
      <c r="G34" s="142"/>
      <c r="H34" s="142"/>
      <c r="I34" s="142"/>
      <c r="J34" s="142"/>
      <c r="K34" s="142"/>
      <c r="L34" s="143"/>
    </row>
    <row r="35" spans="1:12" s="140" customFormat="1" ht="13.5" customHeight="1">
      <c r="A35" s="144"/>
      <c r="B35" s="145" t="s">
        <v>136</v>
      </c>
      <c r="C35" s="146"/>
      <c r="D35" s="147" t="s">
        <v>72</v>
      </c>
      <c r="E35" s="216"/>
      <c r="F35" s="148"/>
      <c r="G35" s="148"/>
      <c r="H35" s="148"/>
      <c r="I35" s="148"/>
      <c r="J35" s="148"/>
      <c r="K35" s="148"/>
      <c r="L35" s="148"/>
    </row>
    <row r="36" spans="1:12" s="140" customFormat="1" ht="12.75" customHeight="1">
      <c r="A36" s="136"/>
      <c r="B36" s="149" t="s">
        <v>137</v>
      </c>
      <c r="C36" s="138">
        <v>19</v>
      </c>
      <c r="D36" s="139" t="s">
        <v>72</v>
      </c>
      <c r="E36" s="142">
        <f>SUM(E16:E35)</f>
        <v>0.961808</v>
      </c>
      <c r="F36" s="142"/>
      <c r="G36" s="142"/>
      <c r="H36" s="142">
        <f>SUM(H16:H35)</f>
        <v>2098.1272919999997</v>
      </c>
      <c r="I36" s="142"/>
      <c r="J36" s="142"/>
      <c r="K36" s="142">
        <f>SUM(K16:K35)</f>
        <v>0.24757902045600003</v>
      </c>
      <c r="L36" s="143"/>
    </row>
    <row r="37" spans="1:12" s="140" customFormat="1" ht="12.75" customHeight="1">
      <c r="A37" s="136"/>
      <c r="B37" s="149" t="s">
        <v>138</v>
      </c>
      <c r="C37" s="138"/>
      <c r="D37" s="139" t="s">
        <v>72</v>
      </c>
      <c r="E37" s="142"/>
      <c r="F37" s="143"/>
      <c r="G37" s="143"/>
      <c r="H37" s="143"/>
      <c r="I37" s="143"/>
      <c r="J37" s="143"/>
      <c r="K37" s="143"/>
      <c r="L37" s="143"/>
    </row>
    <row r="38" spans="1:12" s="140" customFormat="1" ht="12.75" customHeight="1">
      <c r="A38" s="136"/>
      <c r="B38" s="149" t="s">
        <v>139</v>
      </c>
      <c r="C38" s="138"/>
      <c r="D38" s="139" t="s">
        <v>72</v>
      </c>
      <c r="E38" s="142"/>
      <c r="F38" s="143"/>
      <c r="G38" s="143"/>
      <c r="H38" s="143"/>
      <c r="I38" s="143"/>
      <c r="J38" s="143"/>
      <c r="K38" s="143"/>
      <c r="L38" s="143"/>
    </row>
    <row r="39" spans="1:12" s="140" customFormat="1" ht="13.5" thickBot="1">
      <c r="A39" s="150"/>
      <c r="B39" s="151" t="s">
        <v>65</v>
      </c>
      <c r="C39" s="153">
        <v>19</v>
      </c>
      <c r="D39" s="154" t="s">
        <v>72</v>
      </c>
      <c r="E39" s="155">
        <f>E36</f>
        <v>0.961808</v>
      </c>
      <c r="F39" s="156"/>
      <c r="G39" s="156"/>
      <c r="H39" s="155">
        <f>H36</f>
        <v>2098.1272919999997</v>
      </c>
      <c r="I39" s="155"/>
      <c r="J39" s="155"/>
      <c r="K39" s="155">
        <f>K36</f>
        <v>0.24757902045600003</v>
      </c>
      <c r="L39" s="152"/>
    </row>
    <row r="40" spans="1:12" ht="13.5" thickBot="1">
      <c r="A40" s="61"/>
      <c r="B40" s="54"/>
      <c r="C40" s="61"/>
      <c r="D40" s="61"/>
      <c r="E40" s="217"/>
      <c r="F40" s="61"/>
      <c r="G40" s="61"/>
      <c r="H40" s="61"/>
      <c r="I40" s="61"/>
      <c r="J40" s="61"/>
      <c r="K40" s="61"/>
      <c r="L40" s="61"/>
    </row>
    <row r="41" spans="1:12" ht="31.5">
      <c r="A41" s="36">
        <v>2</v>
      </c>
      <c r="B41" s="97" t="s">
        <v>88</v>
      </c>
      <c r="C41" s="37"/>
      <c r="D41" s="37"/>
      <c r="E41" s="218"/>
      <c r="F41" s="37"/>
      <c r="G41" s="37"/>
      <c r="H41" s="37"/>
      <c r="I41" s="37"/>
      <c r="J41" s="37"/>
      <c r="K41" s="37"/>
      <c r="L41" s="37"/>
    </row>
    <row r="42" spans="1:12" ht="12.75">
      <c r="A42" s="17"/>
      <c r="B42" s="47" t="s">
        <v>54</v>
      </c>
      <c r="C42" s="44"/>
      <c r="D42" s="78" t="s">
        <v>72</v>
      </c>
      <c r="E42" s="219"/>
      <c r="F42" s="44"/>
      <c r="G42" s="44"/>
      <c r="H42" s="44"/>
      <c r="I42" s="44"/>
      <c r="J42" s="44"/>
      <c r="K42" s="44"/>
      <c r="L42" s="44"/>
    </row>
    <row r="43" spans="1:12" s="110" customFormat="1" ht="24.75" customHeight="1">
      <c r="A43" s="17"/>
      <c r="B43" s="48" t="s">
        <v>84</v>
      </c>
      <c r="C43" s="108" t="s">
        <v>85</v>
      </c>
      <c r="D43" s="187" t="s">
        <v>86</v>
      </c>
      <c r="E43" s="220">
        <v>0.34</v>
      </c>
      <c r="F43" s="108"/>
      <c r="G43" s="108">
        <v>0.173</v>
      </c>
      <c r="H43" s="108"/>
      <c r="I43" s="109">
        <v>230</v>
      </c>
      <c r="J43" s="108">
        <v>0.195</v>
      </c>
      <c r="K43" s="108">
        <v>0.127</v>
      </c>
      <c r="L43" s="108">
        <v>0.926</v>
      </c>
    </row>
    <row r="44" spans="1:12" ht="80.25" customHeight="1">
      <c r="A44" s="17"/>
      <c r="B44" s="48" t="s">
        <v>186</v>
      </c>
      <c r="C44" s="43" t="s">
        <v>85</v>
      </c>
      <c r="D44" s="188" t="s">
        <v>78</v>
      </c>
      <c r="E44" s="221">
        <v>0.155</v>
      </c>
      <c r="F44" s="43"/>
      <c r="G44" s="43"/>
      <c r="H44" s="43"/>
      <c r="I44" s="43"/>
      <c r="J44" s="43"/>
      <c r="K44" s="43"/>
      <c r="L44" s="43"/>
    </row>
    <row r="45" spans="1:12" ht="80.25" customHeight="1">
      <c r="A45" s="35"/>
      <c r="B45" s="48" t="s">
        <v>187</v>
      </c>
      <c r="C45" s="43" t="s">
        <v>85</v>
      </c>
      <c r="D45" s="188" t="s">
        <v>87</v>
      </c>
      <c r="E45" s="221">
        <v>0.0065</v>
      </c>
      <c r="F45" s="43"/>
      <c r="G45" s="43"/>
      <c r="H45" s="43"/>
      <c r="I45" s="43"/>
      <c r="J45" s="43"/>
      <c r="K45" s="43"/>
      <c r="L45" s="43"/>
    </row>
    <row r="46" spans="1:12" ht="12.75">
      <c r="A46" s="17"/>
      <c r="B46" s="48"/>
      <c r="C46" s="108"/>
      <c r="D46" s="108"/>
      <c r="E46" s="220"/>
      <c r="F46" s="108"/>
      <c r="G46" s="108"/>
      <c r="H46" s="108"/>
      <c r="I46" s="109"/>
      <c r="J46" s="108"/>
      <c r="K46" s="108"/>
      <c r="L46" s="108"/>
    </row>
    <row r="47" spans="1:12" ht="12.75">
      <c r="A47" s="17"/>
      <c r="B47" s="48"/>
      <c r="C47" s="43"/>
      <c r="D47" s="96"/>
      <c r="E47" s="221"/>
      <c r="F47" s="43"/>
      <c r="G47" s="43"/>
      <c r="H47" s="43"/>
      <c r="I47" s="43"/>
      <c r="J47" s="43"/>
      <c r="K47" s="43"/>
      <c r="L47" s="43"/>
    </row>
    <row r="48" spans="1:12" ht="18">
      <c r="A48" s="35"/>
      <c r="B48" s="83" t="s">
        <v>61</v>
      </c>
      <c r="C48" s="44"/>
      <c r="D48" s="78" t="s">
        <v>72</v>
      </c>
      <c r="E48" s="221"/>
      <c r="F48" s="43"/>
      <c r="G48" s="43"/>
      <c r="H48" s="43"/>
      <c r="I48" s="43"/>
      <c r="J48" s="43"/>
      <c r="K48" s="43"/>
      <c r="L48" s="43"/>
    </row>
    <row r="49" spans="1:12" ht="18">
      <c r="A49" s="35"/>
      <c r="B49" s="83" t="s">
        <v>62</v>
      </c>
      <c r="C49" s="44">
        <v>3</v>
      </c>
      <c r="D49" s="78" t="s">
        <v>72</v>
      </c>
      <c r="E49" s="221"/>
      <c r="F49" s="43"/>
      <c r="G49" s="43"/>
      <c r="H49" s="43"/>
      <c r="I49" s="43"/>
      <c r="J49" s="43"/>
      <c r="K49" s="43"/>
      <c r="L49" s="43"/>
    </row>
    <row r="50" spans="1:12" ht="18">
      <c r="A50" s="35"/>
      <c r="B50" s="83" t="s">
        <v>63</v>
      </c>
      <c r="C50" s="44"/>
      <c r="D50" s="78" t="s">
        <v>72</v>
      </c>
      <c r="E50" s="221"/>
      <c r="F50" s="43"/>
      <c r="G50" s="43"/>
      <c r="H50" s="43"/>
      <c r="I50" s="43"/>
      <c r="J50" s="43"/>
      <c r="K50" s="43"/>
      <c r="L50" s="43"/>
    </row>
    <row r="51" spans="1:12" ht="18">
      <c r="A51" s="35"/>
      <c r="B51" s="83" t="s">
        <v>64</v>
      </c>
      <c r="C51" s="44"/>
      <c r="D51" s="78" t="s">
        <v>72</v>
      </c>
      <c r="E51" s="221"/>
      <c r="F51" s="43"/>
      <c r="G51" s="43"/>
      <c r="H51" s="43"/>
      <c r="I51" s="43"/>
      <c r="J51" s="43"/>
      <c r="K51" s="43"/>
      <c r="L51" s="43"/>
    </row>
    <row r="52" spans="1:12" ht="13.5" thickBot="1">
      <c r="A52" s="89"/>
      <c r="B52" s="84" t="s">
        <v>65</v>
      </c>
      <c r="C52" s="85">
        <v>3</v>
      </c>
      <c r="D52" s="88" t="s">
        <v>72</v>
      </c>
      <c r="E52" s="222">
        <f>SUM(E43:E45)</f>
        <v>0.5015</v>
      </c>
      <c r="F52" s="85"/>
      <c r="G52" s="85"/>
      <c r="H52" s="85"/>
      <c r="I52" s="85"/>
      <c r="J52" s="85"/>
      <c r="K52" s="85"/>
      <c r="L52" s="85"/>
    </row>
    <row r="53" spans="1:12" ht="158.25" customHeight="1" thickBot="1">
      <c r="A53" s="98"/>
      <c r="B53" s="99"/>
      <c r="C53" s="100"/>
      <c r="D53" s="100"/>
      <c r="E53" s="223"/>
      <c r="F53" s="100"/>
      <c r="G53" s="100"/>
      <c r="H53" s="100"/>
      <c r="I53" s="100"/>
      <c r="J53" s="100"/>
      <c r="K53" s="100"/>
      <c r="L53" s="100"/>
    </row>
    <row r="54" spans="1:12" ht="15.75">
      <c r="A54" s="36">
        <v>3</v>
      </c>
      <c r="B54" s="97" t="s">
        <v>104</v>
      </c>
      <c r="C54" s="37"/>
      <c r="D54" s="37"/>
      <c r="E54" s="218"/>
      <c r="F54" s="37"/>
      <c r="G54" s="37"/>
      <c r="H54" s="37"/>
      <c r="I54" s="37"/>
      <c r="J54" s="37"/>
      <c r="K54" s="37"/>
      <c r="L54" s="37"/>
    </row>
    <row r="55" spans="1:12" s="101" customFormat="1" ht="12.75">
      <c r="A55" s="157"/>
      <c r="B55" s="158" t="s">
        <v>31</v>
      </c>
      <c r="C55" s="159"/>
      <c r="D55" s="159"/>
      <c r="E55" s="224"/>
      <c r="F55" s="159"/>
      <c r="G55" s="159"/>
      <c r="H55" s="159"/>
      <c r="I55" s="159"/>
      <c r="J55" s="159"/>
      <c r="K55" s="159"/>
      <c r="L55" s="159"/>
    </row>
    <row r="56" spans="1:12" s="101" customFormat="1" ht="12.75" hidden="1">
      <c r="A56" s="98"/>
      <c r="B56" s="99" t="s">
        <v>42</v>
      </c>
      <c r="C56" s="161"/>
      <c r="D56" s="161"/>
      <c r="E56" s="225"/>
      <c r="F56" s="161"/>
      <c r="G56" s="161"/>
      <c r="H56" s="161"/>
      <c r="I56" s="161"/>
      <c r="J56" s="161"/>
      <c r="K56" s="161"/>
      <c r="L56" s="161"/>
    </row>
    <row r="57" spans="1:12" s="101" customFormat="1" ht="12.75" hidden="1">
      <c r="A57" s="98"/>
      <c r="B57" s="99" t="s">
        <v>43</v>
      </c>
      <c r="C57" s="161"/>
      <c r="D57" s="161"/>
      <c r="E57" s="225"/>
      <c r="F57" s="161"/>
      <c r="G57" s="161"/>
      <c r="H57" s="161"/>
      <c r="I57" s="161"/>
      <c r="J57" s="161"/>
      <c r="K57" s="161"/>
      <c r="L57" s="161"/>
    </row>
    <row r="58" spans="1:12" s="101" customFormat="1" ht="12.75" hidden="1">
      <c r="A58" s="98"/>
      <c r="B58" s="99" t="s">
        <v>55</v>
      </c>
      <c r="C58" s="161"/>
      <c r="D58" s="161"/>
      <c r="E58" s="225"/>
      <c r="F58" s="161"/>
      <c r="G58" s="161"/>
      <c r="H58" s="161"/>
      <c r="I58" s="161"/>
      <c r="J58" s="161"/>
      <c r="K58" s="161"/>
      <c r="L58" s="161"/>
    </row>
    <row r="59" spans="1:12" s="101" customFormat="1" ht="12.75">
      <c r="A59" s="98"/>
      <c r="B59" s="47" t="s">
        <v>53</v>
      </c>
      <c r="C59" s="170"/>
      <c r="D59" s="102" t="s">
        <v>72</v>
      </c>
      <c r="E59" s="226"/>
      <c r="F59" s="170"/>
      <c r="G59" s="170"/>
      <c r="H59" s="170"/>
      <c r="I59" s="170"/>
      <c r="J59" s="170"/>
      <c r="K59" s="170"/>
      <c r="L59" s="170"/>
    </row>
    <row r="60" spans="1:12" s="101" customFormat="1" ht="33.75">
      <c r="A60" s="98"/>
      <c r="B60" s="48" t="s">
        <v>145</v>
      </c>
      <c r="C60" s="93" t="s">
        <v>142</v>
      </c>
      <c r="D60" s="93" t="s">
        <v>78</v>
      </c>
      <c r="E60" s="210">
        <v>0.12</v>
      </c>
      <c r="F60" s="93" t="s">
        <v>143</v>
      </c>
      <c r="G60" s="93" t="s">
        <v>143</v>
      </c>
      <c r="H60" s="93" t="s">
        <v>143</v>
      </c>
      <c r="I60" s="93" t="s">
        <v>143</v>
      </c>
      <c r="J60" s="93" t="s">
        <v>143</v>
      </c>
      <c r="K60" s="93" t="s">
        <v>143</v>
      </c>
      <c r="L60" s="93" t="s">
        <v>143</v>
      </c>
    </row>
    <row r="61" spans="1:12" s="101" customFormat="1" ht="12.75" hidden="1">
      <c r="A61" s="98"/>
      <c r="B61" s="48" t="s">
        <v>43</v>
      </c>
      <c r="C61" s="93"/>
      <c r="D61" s="93"/>
      <c r="E61" s="210"/>
      <c r="F61" s="93"/>
      <c r="G61" s="93"/>
      <c r="H61" s="93"/>
      <c r="I61" s="93"/>
      <c r="J61" s="93"/>
      <c r="K61" s="93"/>
      <c r="L61" s="93"/>
    </row>
    <row r="62" spans="1:12" s="101" customFormat="1" ht="12.75" hidden="1">
      <c r="A62" s="98"/>
      <c r="B62" s="48" t="s">
        <v>55</v>
      </c>
      <c r="C62" s="93"/>
      <c r="D62" s="93"/>
      <c r="E62" s="210"/>
      <c r="F62" s="93"/>
      <c r="G62" s="93"/>
      <c r="H62" s="93"/>
      <c r="I62" s="93"/>
      <c r="J62" s="93"/>
      <c r="K62" s="93"/>
      <c r="L62" s="93"/>
    </row>
    <row r="63" spans="1:12" s="101" customFormat="1" ht="12.75">
      <c r="A63" s="98"/>
      <c r="B63" s="47" t="s">
        <v>54</v>
      </c>
      <c r="C63" s="170"/>
      <c r="D63" s="102" t="s">
        <v>72</v>
      </c>
      <c r="E63" s="211"/>
      <c r="F63" s="170"/>
      <c r="G63" s="170"/>
      <c r="H63" s="170"/>
      <c r="I63" s="170"/>
      <c r="J63" s="170"/>
      <c r="K63" s="170"/>
      <c r="L63" s="170"/>
    </row>
    <row r="64" spans="1:12" s="101" customFormat="1" ht="45">
      <c r="A64" s="98"/>
      <c r="B64" s="48" t="s">
        <v>144</v>
      </c>
      <c r="C64" s="93" t="s">
        <v>77</v>
      </c>
      <c r="D64" s="93" t="s">
        <v>78</v>
      </c>
      <c r="E64" s="210">
        <v>0.2</v>
      </c>
      <c r="F64" s="93" t="s">
        <v>143</v>
      </c>
      <c r="G64" s="93" t="s">
        <v>143</v>
      </c>
      <c r="H64" s="93" t="s">
        <v>143</v>
      </c>
      <c r="I64" s="93" t="s">
        <v>143</v>
      </c>
      <c r="J64" s="93" t="s">
        <v>143</v>
      </c>
      <c r="K64" s="93" t="s">
        <v>143</v>
      </c>
      <c r="L64" s="93" t="s">
        <v>143</v>
      </c>
    </row>
    <row r="65" spans="1:12" s="101" customFormat="1" ht="45">
      <c r="A65" s="98"/>
      <c r="B65" s="48" t="s">
        <v>146</v>
      </c>
      <c r="C65" s="93" t="s">
        <v>77</v>
      </c>
      <c r="D65" s="93" t="s">
        <v>78</v>
      </c>
      <c r="E65" s="210">
        <v>0.18</v>
      </c>
      <c r="F65" s="93" t="s">
        <v>143</v>
      </c>
      <c r="G65" s="93" t="s">
        <v>143</v>
      </c>
      <c r="H65" s="93" t="s">
        <v>143</v>
      </c>
      <c r="I65" s="93" t="s">
        <v>143</v>
      </c>
      <c r="J65" s="93" t="s">
        <v>143</v>
      </c>
      <c r="K65" s="93" t="s">
        <v>143</v>
      </c>
      <c r="L65" s="93" t="s">
        <v>143</v>
      </c>
    </row>
    <row r="66" spans="1:12" s="101" customFormat="1" ht="33.75">
      <c r="A66" s="98"/>
      <c r="B66" s="48" t="s">
        <v>147</v>
      </c>
      <c r="C66" s="93" t="s">
        <v>77</v>
      </c>
      <c r="D66" s="93" t="s">
        <v>78</v>
      </c>
      <c r="E66" s="210">
        <v>0.6</v>
      </c>
      <c r="F66" s="93" t="s">
        <v>143</v>
      </c>
      <c r="G66" s="93" t="s">
        <v>143</v>
      </c>
      <c r="H66" s="93" t="s">
        <v>143</v>
      </c>
      <c r="I66" s="93" t="s">
        <v>143</v>
      </c>
      <c r="J66" s="93" t="s">
        <v>143</v>
      </c>
      <c r="K66" s="93" t="s">
        <v>143</v>
      </c>
      <c r="L66" s="93" t="s">
        <v>143</v>
      </c>
    </row>
    <row r="67" spans="1:12" s="101" customFormat="1" ht="34.5" thickBot="1">
      <c r="A67" s="98"/>
      <c r="B67" s="48" t="s">
        <v>148</v>
      </c>
      <c r="C67" s="93" t="s">
        <v>77</v>
      </c>
      <c r="D67" s="93" t="s">
        <v>78</v>
      </c>
      <c r="E67" s="210">
        <v>0.05</v>
      </c>
      <c r="F67" s="93" t="s">
        <v>143</v>
      </c>
      <c r="G67" s="93" t="s">
        <v>143</v>
      </c>
      <c r="H67" s="93" t="s">
        <v>143</v>
      </c>
      <c r="I67" s="93" t="s">
        <v>143</v>
      </c>
      <c r="J67" s="93" t="s">
        <v>143</v>
      </c>
      <c r="K67" s="93" t="s">
        <v>143</v>
      </c>
      <c r="L67" s="93" t="s">
        <v>143</v>
      </c>
    </row>
    <row r="68" spans="1:12" s="101" customFormat="1" ht="13.5" hidden="1" thickBot="1">
      <c r="A68" s="98"/>
      <c r="B68" s="48" t="s">
        <v>55</v>
      </c>
      <c r="C68" s="93"/>
      <c r="D68" s="93"/>
      <c r="E68" s="210"/>
      <c r="F68" s="93"/>
      <c r="G68" s="93"/>
      <c r="H68" s="93"/>
      <c r="I68" s="93"/>
      <c r="J68" s="93"/>
      <c r="K68" s="93"/>
      <c r="L68" s="93"/>
    </row>
    <row r="69" spans="1:12" s="101" customFormat="1" ht="13.5" hidden="1" thickBot="1">
      <c r="A69" s="98"/>
      <c r="B69" s="48" t="s">
        <v>42</v>
      </c>
      <c r="C69" s="93"/>
      <c r="D69" s="93"/>
      <c r="E69" s="210"/>
      <c r="F69" s="93"/>
      <c r="G69" s="93"/>
      <c r="H69" s="93"/>
      <c r="I69" s="93"/>
      <c r="J69" s="93"/>
      <c r="K69" s="93"/>
      <c r="L69" s="93"/>
    </row>
    <row r="70" spans="1:12" s="101" customFormat="1" ht="13.5" hidden="1" thickBot="1">
      <c r="A70" s="98"/>
      <c r="B70" s="48" t="s">
        <v>43</v>
      </c>
      <c r="C70" s="93"/>
      <c r="D70" s="93"/>
      <c r="E70" s="210"/>
      <c r="F70" s="93"/>
      <c r="G70" s="93"/>
      <c r="H70" s="93"/>
      <c r="I70" s="93"/>
      <c r="J70" s="93"/>
      <c r="K70" s="93"/>
      <c r="L70" s="93"/>
    </row>
    <row r="71" spans="1:12" s="101" customFormat="1" ht="13.5" hidden="1" thickBot="1">
      <c r="A71" s="162"/>
      <c r="B71" s="49" t="s">
        <v>55</v>
      </c>
      <c r="C71" s="171"/>
      <c r="D71" s="171"/>
      <c r="E71" s="212"/>
      <c r="F71" s="171"/>
      <c r="G71" s="171"/>
      <c r="H71" s="171"/>
      <c r="I71" s="171"/>
      <c r="J71" s="171"/>
      <c r="K71" s="171"/>
      <c r="L71" s="171"/>
    </row>
    <row r="72" spans="1:12" s="101" customFormat="1" ht="13.5" customHeight="1">
      <c r="A72" s="166"/>
      <c r="B72" s="81" t="s">
        <v>61</v>
      </c>
      <c r="C72" s="174">
        <v>1</v>
      </c>
      <c r="D72" s="167" t="s">
        <v>72</v>
      </c>
      <c r="E72" s="213">
        <v>0.12</v>
      </c>
      <c r="F72" s="173"/>
      <c r="G72" s="173"/>
      <c r="H72" s="173"/>
      <c r="I72" s="173"/>
      <c r="J72" s="173"/>
      <c r="K72" s="173"/>
      <c r="L72" s="173"/>
    </row>
    <row r="73" spans="1:12" s="101" customFormat="1" ht="12.75" customHeight="1">
      <c r="A73" s="98"/>
      <c r="B73" s="83" t="s">
        <v>62</v>
      </c>
      <c r="C73" s="175">
        <v>4</v>
      </c>
      <c r="D73" s="160" t="s">
        <v>72</v>
      </c>
      <c r="E73" s="210">
        <f>E65+E66+E67+E64</f>
        <v>1.03</v>
      </c>
      <c r="F73" s="93"/>
      <c r="G73" s="93"/>
      <c r="H73" s="93"/>
      <c r="I73" s="93"/>
      <c r="J73" s="93"/>
      <c r="K73" s="93"/>
      <c r="L73" s="93"/>
    </row>
    <row r="74" spans="1:12" s="101" customFormat="1" ht="12.75" customHeight="1">
      <c r="A74" s="98"/>
      <c r="B74" s="83" t="s">
        <v>63</v>
      </c>
      <c r="C74" s="170"/>
      <c r="D74" s="160" t="s">
        <v>72</v>
      </c>
      <c r="E74" s="210"/>
      <c r="F74" s="93"/>
      <c r="G74" s="93"/>
      <c r="H74" s="93"/>
      <c r="I74" s="93"/>
      <c r="J74" s="93"/>
      <c r="K74" s="93"/>
      <c r="L74" s="93"/>
    </row>
    <row r="75" spans="1:12" s="101" customFormat="1" ht="12.75" customHeight="1">
      <c r="A75" s="98"/>
      <c r="B75" s="83" t="s">
        <v>64</v>
      </c>
      <c r="C75" s="170"/>
      <c r="D75" s="160" t="s">
        <v>72</v>
      </c>
      <c r="E75" s="210"/>
      <c r="F75" s="93"/>
      <c r="G75" s="93"/>
      <c r="H75" s="93"/>
      <c r="I75" s="93"/>
      <c r="J75" s="93"/>
      <c r="K75" s="93"/>
      <c r="L75" s="93"/>
    </row>
    <row r="76" spans="1:12" s="101" customFormat="1" ht="13.5" thickBot="1">
      <c r="A76" s="168"/>
      <c r="B76" s="84" t="s">
        <v>65</v>
      </c>
      <c r="C76" s="85">
        <v>5</v>
      </c>
      <c r="D76" s="169" t="s">
        <v>72</v>
      </c>
      <c r="E76" s="214">
        <f>E73+E72</f>
        <v>1.15</v>
      </c>
      <c r="F76" s="85"/>
      <c r="G76" s="85"/>
      <c r="H76" s="85"/>
      <c r="I76" s="85"/>
      <c r="J76" s="85"/>
      <c r="K76" s="85"/>
      <c r="L76" s="85"/>
    </row>
    <row r="77" spans="1:12" ht="13.5" thickBot="1">
      <c r="A77" s="98"/>
      <c r="B77" s="99"/>
      <c r="C77" s="100"/>
      <c r="D77" s="100"/>
      <c r="E77" s="223"/>
      <c r="F77" s="100"/>
      <c r="G77" s="100"/>
      <c r="H77" s="100"/>
      <c r="I77" s="100"/>
      <c r="J77" s="100"/>
      <c r="K77" s="100"/>
      <c r="L77" s="100"/>
    </row>
    <row r="78" spans="1:12" ht="31.5">
      <c r="A78" s="36">
        <v>4</v>
      </c>
      <c r="B78" s="97" t="s">
        <v>91</v>
      </c>
      <c r="C78" s="37"/>
      <c r="D78" s="37"/>
      <c r="E78" s="218"/>
      <c r="F78" s="37"/>
      <c r="G78" s="37"/>
      <c r="H78" s="37"/>
      <c r="I78" s="37"/>
      <c r="J78" s="37"/>
      <c r="K78" s="37"/>
      <c r="L78" s="37"/>
    </row>
    <row r="79" spans="1:12" ht="12.75">
      <c r="A79" s="98"/>
      <c r="B79" s="47" t="s">
        <v>53</v>
      </c>
      <c r="C79" s="44"/>
      <c r="D79" s="102" t="s">
        <v>72</v>
      </c>
      <c r="E79" s="219"/>
      <c r="F79" s="44"/>
      <c r="G79" s="44"/>
      <c r="H79" s="44"/>
      <c r="I79" s="44"/>
      <c r="J79" s="44"/>
      <c r="K79" s="44"/>
      <c r="L79" s="44"/>
    </row>
    <row r="80" spans="1:12" ht="12.75">
      <c r="A80" s="98"/>
      <c r="B80" s="48" t="s">
        <v>89</v>
      </c>
      <c r="C80" s="93" t="s">
        <v>77</v>
      </c>
      <c r="D80" s="93" t="s">
        <v>78</v>
      </c>
      <c r="E80" s="221">
        <f>150000/1000000</f>
        <v>0.15</v>
      </c>
      <c r="F80" s="43"/>
      <c r="G80" s="43"/>
      <c r="H80" s="43"/>
      <c r="I80" s="43">
        <v>195</v>
      </c>
      <c r="J80" s="43">
        <v>0.0168</v>
      </c>
      <c r="K80" s="43">
        <v>0.022</v>
      </c>
      <c r="L80" s="43">
        <v>0.328</v>
      </c>
    </row>
    <row r="81" spans="1:12" s="101" customFormat="1" ht="12.75">
      <c r="A81" s="98"/>
      <c r="B81" s="47" t="s">
        <v>54</v>
      </c>
      <c r="C81" s="44"/>
      <c r="D81" s="102" t="s">
        <v>72</v>
      </c>
      <c r="E81" s="219"/>
      <c r="F81" s="44"/>
      <c r="G81" s="44"/>
      <c r="H81" s="44"/>
      <c r="I81" s="44"/>
      <c r="J81" s="44"/>
      <c r="K81" s="44"/>
      <c r="L81" s="44"/>
    </row>
    <row r="82" spans="1:12" s="101" customFormat="1" ht="12.75">
      <c r="A82" s="98"/>
      <c r="B82" s="48" t="s">
        <v>152</v>
      </c>
      <c r="C82" s="93" t="s">
        <v>77</v>
      </c>
      <c r="D82" s="93" t="s">
        <v>78</v>
      </c>
      <c r="E82" s="221">
        <v>0.055</v>
      </c>
      <c r="F82" s="43"/>
      <c r="G82" s="43"/>
      <c r="H82" s="43"/>
      <c r="I82" s="43"/>
      <c r="J82" s="43"/>
      <c r="K82" s="43"/>
      <c r="L82" s="43"/>
    </row>
    <row r="83" spans="1:12" s="101" customFormat="1" ht="12.75">
      <c r="A83" s="98"/>
      <c r="B83" s="48" t="s">
        <v>153</v>
      </c>
      <c r="C83" s="93" t="s">
        <v>77</v>
      </c>
      <c r="D83" s="93" t="s">
        <v>78</v>
      </c>
      <c r="E83" s="221">
        <v>0.12</v>
      </c>
      <c r="F83" s="43"/>
      <c r="G83" s="43"/>
      <c r="H83" s="43"/>
      <c r="I83" s="43"/>
      <c r="J83" s="43"/>
      <c r="K83" s="43"/>
      <c r="L83" s="43"/>
    </row>
    <row r="84" spans="1:12" s="101" customFormat="1" ht="12.75">
      <c r="A84" s="98"/>
      <c r="B84" s="48" t="s">
        <v>154</v>
      </c>
      <c r="C84" s="93" t="s">
        <v>77</v>
      </c>
      <c r="D84" s="93" t="s">
        <v>78</v>
      </c>
      <c r="E84" s="221">
        <v>0.055</v>
      </c>
      <c r="F84" s="43"/>
      <c r="G84" s="43"/>
      <c r="H84" s="43"/>
      <c r="I84" s="43"/>
      <c r="J84" s="43"/>
      <c r="K84" s="43"/>
      <c r="L84" s="43"/>
    </row>
    <row r="85" spans="1:12" s="101" customFormat="1" ht="12.75">
      <c r="A85" s="98"/>
      <c r="B85" s="48" t="s">
        <v>155</v>
      </c>
      <c r="C85" s="93" t="s">
        <v>77</v>
      </c>
      <c r="D85" s="93" t="s">
        <v>78</v>
      </c>
      <c r="E85" s="221">
        <v>0.055</v>
      </c>
      <c r="F85" s="43"/>
      <c r="G85" s="43"/>
      <c r="H85" s="43"/>
      <c r="I85" s="43"/>
      <c r="J85" s="43"/>
      <c r="K85" s="43"/>
      <c r="L85" s="43"/>
    </row>
    <row r="86" spans="1:12" s="101" customFormat="1" ht="12.75">
      <c r="A86" s="98"/>
      <c r="B86" s="48" t="s">
        <v>156</v>
      </c>
      <c r="C86" s="93" t="s">
        <v>77</v>
      </c>
      <c r="D86" s="93" t="s">
        <v>78</v>
      </c>
      <c r="E86" s="221">
        <v>0.055</v>
      </c>
      <c r="F86" s="43"/>
      <c r="G86" s="43"/>
      <c r="H86" s="43"/>
      <c r="I86" s="43"/>
      <c r="J86" s="43"/>
      <c r="K86" s="43"/>
      <c r="L86" s="43"/>
    </row>
    <row r="87" spans="1:12" s="101" customFormat="1" ht="12.75">
      <c r="A87" s="98"/>
      <c r="B87" s="48" t="s">
        <v>157</v>
      </c>
      <c r="C87" s="93" t="s">
        <v>77</v>
      </c>
      <c r="D87" s="93" t="s">
        <v>78</v>
      </c>
      <c r="E87" s="221">
        <v>0.065</v>
      </c>
      <c r="F87" s="43"/>
      <c r="G87" s="43"/>
      <c r="H87" s="43"/>
      <c r="I87" s="43"/>
      <c r="J87" s="43"/>
      <c r="K87" s="43"/>
      <c r="L87" s="43"/>
    </row>
    <row r="88" spans="1:12" s="101" customFormat="1" ht="12.75">
      <c r="A88" s="98"/>
      <c r="B88" s="48" t="s">
        <v>158</v>
      </c>
      <c r="C88" s="93" t="s">
        <v>77</v>
      </c>
      <c r="D88" s="93" t="s">
        <v>78</v>
      </c>
      <c r="E88" s="221">
        <v>0.065</v>
      </c>
      <c r="F88" s="43"/>
      <c r="G88" s="43"/>
      <c r="H88" s="43"/>
      <c r="I88" s="43"/>
      <c r="J88" s="43"/>
      <c r="K88" s="43"/>
      <c r="L88" s="43"/>
    </row>
    <row r="89" spans="1:12" s="101" customFormat="1" ht="12.75">
      <c r="A89" s="98"/>
      <c r="B89" s="48" t="s">
        <v>159</v>
      </c>
      <c r="C89" s="93" t="s">
        <v>77</v>
      </c>
      <c r="D89" s="93" t="s">
        <v>78</v>
      </c>
      <c r="E89" s="221">
        <v>0.03</v>
      </c>
      <c r="F89" s="43"/>
      <c r="G89" s="43"/>
      <c r="H89" s="43"/>
      <c r="I89" s="43"/>
      <c r="J89" s="43"/>
      <c r="K89" s="43"/>
      <c r="L89" s="43"/>
    </row>
    <row r="90" spans="1:12" s="101" customFormat="1" ht="12.75">
      <c r="A90" s="98"/>
      <c r="B90" s="48" t="s">
        <v>160</v>
      </c>
      <c r="C90" s="93" t="s">
        <v>77</v>
      </c>
      <c r="D90" s="93" t="s">
        <v>78</v>
      </c>
      <c r="E90" s="221">
        <v>0.03</v>
      </c>
      <c r="F90" s="43"/>
      <c r="G90" s="43"/>
      <c r="H90" s="43"/>
      <c r="I90" s="43"/>
      <c r="J90" s="43"/>
      <c r="K90" s="43"/>
      <c r="L90" s="43"/>
    </row>
    <row r="91" spans="1:12" ht="18">
      <c r="A91" s="35"/>
      <c r="B91" s="83" t="s">
        <v>61</v>
      </c>
      <c r="C91" s="44"/>
      <c r="D91" s="78" t="s">
        <v>72</v>
      </c>
      <c r="E91" s="221"/>
      <c r="F91" s="43"/>
      <c r="G91" s="43"/>
      <c r="H91" s="43"/>
      <c r="I91" s="43"/>
      <c r="J91" s="43"/>
      <c r="K91" s="43"/>
      <c r="L91" s="43"/>
    </row>
    <row r="92" spans="1:12" ht="18">
      <c r="A92" s="35"/>
      <c r="B92" s="83" t="s">
        <v>62</v>
      </c>
      <c r="C92" s="44">
        <v>10</v>
      </c>
      <c r="D92" s="78" t="s">
        <v>72</v>
      </c>
      <c r="E92" s="221">
        <f>SUM(E80:E90)</f>
        <v>0.6799999999999999</v>
      </c>
      <c r="F92" s="43"/>
      <c r="G92" s="43"/>
      <c r="H92" s="43"/>
      <c r="I92" s="43"/>
      <c r="J92" s="43"/>
      <c r="K92" s="43"/>
      <c r="L92" s="43"/>
    </row>
    <row r="93" spans="1:12" ht="18">
      <c r="A93" s="35"/>
      <c r="B93" s="83" t="s">
        <v>63</v>
      </c>
      <c r="C93" s="44"/>
      <c r="D93" s="78" t="s">
        <v>72</v>
      </c>
      <c r="E93" s="221"/>
      <c r="F93" s="43"/>
      <c r="G93" s="43"/>
      <c r="H93" s="43"/>
      <c r="I93" s="43"/>
      <c r="J93" s="43"/>
      <c r="K93" s="43"/>
      <c r="L93" s="43"/>
    </row>
    <row r="94" spans="1:12" ht="18">
      <c r="A94" s="35"/>
      <c r="B94" s="83" t="s">
        <v>64</v>
      </c>
      <c r="C94" s="44"/>
      <c r="D94" s="78" t="s">
        <v>72</v>
      </c>
      <c r="E94" s="221"/>
      <c r="F94" s="43"/>
      <c r="G94" s="43"/>
      <c r="H94" s="43"/>
      <c r="I94" s="43"/>
      <c r="J94" s="43"/>
      <c r="K94" s="43"/>
      <c r="L94" s="43"/>
    </row>
    <row r="95" spans="1:12" ht="13.5" thickBot="1">
      <c r="A95" s="89"/>
      <c r="B95" s="84" t="s">
        <v>65</v>
      </c>
      <c r="C95" s="105">
        <v>10</v>
      </c>
      <c r="D95" s="106" t="s">
        <v>72</v>
      </c>
      <c r="E95" s="227">
        <f>SUM(E80:E90)</f>
        <v>0.6799999999999999</v>
      </c>
      <c r="F95" s="85"/>
      <c r="G95" s="85"/>
      <c r="H95" s="85"/>
      <c r="I95" s="85"/>
      <c r="J95" s="85"/>
      <c r="K95" s="85"/>
      <c r="L95" s="85"/>
    </row>
    <row r="96" spans="1:12" ht="13.5" thickBot="1">
      <c r="A96" s="38"/>
      <c r="B96" s="90"/>
      <c r="C96" s="7"/>
      <c r="D96" s="7"/>
      <c r="E96" s="228"/>
      <c r="F96" s="7"/>
      <c r="G96" s="7"/>
      <c r="H96" s="7"/>
      <c r="I96" s="7"/>
      <c r="J96" s="7"/>
      <c r="K96" s="7"/>
      <c r="L96" s="7"/>
    </row>
    <row r="97" spans="1:12" ht="31.5">
      <c r="A97" s="36">
        <v>5</v>
      </c>
      <c r="B97" s="97" t="s">
        <v>93</v>
      </c>
      <c r="C97" s="37"/>
      <c r="D97" s="37"/>
      <c r="E97" s="218"/>
      <c r="F97" s="37"/>
      <c r="G97" s="37"/>
      <c r="H97" s="37"/>
      <c r="I97" s="37"/>
      <c r="J97" s="37"/>
      <c r="K97" s="37"/>
      <c r="L97" s="37"/>
    </row>
    <row r="98" spans="1:12" ht="12.75">
      <c r="A98" s="17"/>
      <c r="B98" s="47" t="s">
        <v>54</v>
      </c>
      <c r="C98" s="170"/>
      <c r="D98" s="102" t="s">
        <v>72</v>
      </c>
      <c r="E98" s="219"/>
      <c r="F98" s="44"/>
      <c r="G98" s="44"/>
      <c r="H98" s="44"/>
      <c r="I98" s="44"/>
      <c r="J98" s="44"/>
      <c r="K98" s="44"/>
      <c r="L98" s="44"/>
    </row>
    <row r="99" spans="1:12" ht="12.75">
      <c r="A99" s="17"/>
      <c r="B99" s="48" t="s">
        <v>162</v>
      </c>
      <c r="C99" s="93" t="s">
        <v>92</v>
      </c>
      <c r="D99" s="93" t="s">
        <v>78</v>
      </c>
      <c r="E99" s="221">
        <v>0.024</v>
      </c>
      <c r="F99" s="43"/>
      <c r="G99" s="43"/>
      <c r="H99" s="43"/>
      <c r="I99" s="43"/>
      <c r="J99" s="43"/>
      <c r="K99" s="43">
        <v>0.0047</v>
      </c>
      <c r="L99" s="43"/>
    </row>
    <row r="100" spans="1:12" ht="12.75">
      <c r="A100" s="17"/>
      <c r="B100" s="48" t="s">
        <v>163</v>
      </c>
      <c r="C100" s="93" t="s">
        <v>92</v>
      </c>
      <c r="D100" s="93" t="s">
        <v>78</v>
      </c>
      <c r="E100" s="221">
        <v>0.016</v>
      </c>
      <c r="F100" s="43"/>
      <c r="G100" s="43"/>
      <c r="H100" s="43"/>
      <c r="I100" s="43"/>
      <c r="J100" s="43"/>
      <c r="K100" s="43">
        <v>0.0062</v>
      </c>
      <c r="L100" s="43"/>
    </row>
    <row r="101" spans="1:12" ht="22.5">
      <c r="A101" s="17"/>
      <c r="B101" s="48" t="s">
        <v>164</v>
      </c>
      <c r="C101" s="93" t="s">
        <v>142</v>
      </c>
      <c r="D101" s="93" t="s">
        <v>78</v>
      </c>
      <c r="E101" s="221">
        <v>0.122</v>
      </c>
      <c r="F101" s="43"/>
      <c r="G101" s="43"/>
      <c r="H101" s="43"/>
      <c r="I101" s="43"/>
      <c r="J101" s="43"/>
      <c r="K101" s="43">
        <v>0.046</v>
      </c>
      <c r="L101" s="43"/>
    </row>
    <row r="102" spans="1:12" ht="22.5">
      <c r="A102" s="17"/>
      <c r="B102" s="48" t="s">
        <v>165</v>
      </c>
      <c r="C102" s="93" t="s">
        <v>142</v>
      </c>
      <c r="D102" s="93" t="s">
        <v>78</v>
      </c>
      <c r="E102" s="221">
        <v>0.078</v>
      </c>
      <c r="F102" s="43"/>
      <c r="G102" s="43"/>
      <c r="H102" s="43"/>
      <c r="I102" s="43"/>
      <c r="J102" s="43"/>
      <c r="K102" s="43">
        <v>0.021</v>
      </c>
      <c r="L102" s="43"/>
    </row>
    <row r="103" spans="1:12" ht="12.75">
      <c r="A103" s="17"/>
      <c r="B103" s="48" t="s">
        <v>166</v>
      </c>
      <c r="C103" s="93" t="s">
        <v>142</v>
      </c>
      <c r="D103" s="93" t="s">
        <v>78</v>
      </c>
      <c r="E103" s="221">
        <v>0.026</v>
      </c>
      <c r="F103" s="43"/>
      <c r="G103" s="43"/>
      <c r="H103" s="43"/>
      <c r="I103" s="43"/>
      <c r="J103" s="43"/>
      <c r="K103" s="43">
        <v>0.0081</v>
      </c>
      <c r="L103" s="43"/>
    </row>
    <row r="104" spans="1:12" ht="12.75">
      <c r="A104" s="17"/>
      <c r="B104" s="48" t="s">
        <v>167</v>
      </c>
      <c r="C104" s="93" t="s">
        <v>161</v>
      </c>
      <c r="D104" s="93" t="s">
        <v>78</v>
      </c>
      <c r="E104" s="221">
        <v>0.014</v>
      </c>
      <c r="F104" s="43"/>
      <c r="G104" s="43"/>
      <c r="H104" s="43"/>
      <c r="I104" s="43"/>
      <c r="J104" s="43"/>
      <c r="K104" s="43">
        <v>0.0043</v>
      </c>
      <c r="L104" s="43"/>
    </row>
    <row r="105" spans="1:12" ht="22.5">
      <c r="A105" s="17"/>
      <c r="B105" s="48" t="s">
        <v>168</v>
      </c>
      <c r="C105" s="93" t="s">
        <v>77</v>
      </c>
      <c r="D105" s="93" t="s">
        <v>78</v>
      </c>
      <c r="E105" s="221">
        <v>0.048</v>
      </c>
      <c r="F105" s="43"/>
      <c r="G105" s="43"/>
      <c r="H105" s="43"/>
      <c r="I105" s="43"/>
      <c r="J105" s="43"/>
      <c r="K105" s="43">
        <v>0.014</v>
      </c>
      <c r="L105" s="43"/>
    </row>
    <row r="106" spans="1:12" ht="12.75">
      <c r="A106" s="17"/>
      <c r="B106" s="48" t="s">
        <v>169</v>
      </c>
      <c r="C106" s="93" t="s">
        <v>77</v>
      </c>
      <c r="D106" s="93" t="s">
        <v>78</v>
      </c>
      <c r="E106" s="221">
        <v>0.092</v>
      </c>
      <c r="F106" s="43"/>
      <c r="G106" s="43"/>
      <c r="H106" s="43"/>
      <c r="I106" s="43"/>
      <c r="J106" s="43"/>
      <c r="K106" s="43">
        <v>0.0204</v>
      </c>
      <c r="L106" s="43"/>
    </row>
    <row r="107" spans="1:12" ht="12.75">
      <c r="A107" s="17"/>
      <c r="B107" s="48" t="s">
        <v>170</v>
      </c>
      <c r="C107" s="93" t="s">
        <v>77</v>
      </c>
      <c r="D107" s="93" t="s">
        <v>78</v>
      </c>
      <c r="E107" s="221">
        <v>0.017</v>
      </c>
      <c r="F107" s="43"/>
      <c r="G107" s="43"/>
      <c r="H107" s="43"/>
      <c r="I107" s="43"/>
      <c r="J107" s="43"/>
      <c r="K107" s="43">
        <v>0.004</v>
      </c>
      <c r="L107" s="43"/>
    </row>
    <row r="108" spans="1:12" ht="12.75">
      <c r="A108" s="17"/>
      <c r="B108" s="48" t="s">
        <v>171</v>
      </c>
      <c r="C108" s="93" t="s">
        <v>77</v>
      </c>
      <c r="D108" s="93" t="s">
        <v>78</v>
      </c>
      <c r="E108" s="221">
        <v>0.055</v>
      </c>
      <c r="F108" s="43"/>
      <c r="G108" s="43"/>
      <c r="H108" s="43"/>
      <c r="I108" s="43"/>
      <c r="J108" s="43"/>
      <c r="K108" s="43">
        <v>0.0146</v>
      </c>
      <c r="L108" s="43"/>
    </row>
    <row r="109" spans="1:12" ht="13.5" thickBot="1">
      <c r="A109" s="17"/>
      <c r="B109" s="202" t="s">
        <v>172</v>
      </c>
      <c r="C109" s="204" t="s">
        <v>77</v>
      </c>
      <c r="D109" s="204" t="s">
        <v>78</v>
      </c>
      <c r="E109" s="229">
        <v>0.004</v>
      </c>
      <c r="F109" s="203"/>
      <c r="G109" s="203"/>
      <c r="H109" s="203"/>
      <c r="I109" s="203"/>
      <c r="J109" s="203"/>
      <c r="K109" s="203">
        <v>0.0008</v>
      </c>
      <c r="L109" s="43"/>
    </row>
    <row r="110" spans="1:12" ht="18.75" thickTop="1">
      <c r="A110" s="35"/>
      <c r="B110" s="198" t="s">
        <v>61</v>
      </c>
      <c r="C110" s="199">
        <v>3</v>
      </c>
      <c r="D110" s="200" t="s">
        <v>72</v>
      </c>
      <c r="E110" s="230">
        <f>SUM(E101:E103)</f>
        <v>0.226</v>
      </c>
      <c r="F110" s="201"/>
      <c r="G110" s="201"/>
      <c r="H110" s="201"/>
      <c r="I110" s="201"/>
      <c r="J110" s="201"/>
      <c r="K110" s="201">
        <f>SUM(K101:K103)</f>
        <v>0.0751</v>
      </c>
      <c r="L110" s="43"/>
    </row>
    <row r="111" spans="1:12" ht="13.5" customHeight="1">
      <c r="A111" s="35"/>
      <c r="B111" s="83" t="s">
        <v>62</v>
      </c>
      <c r="C111" s="44">
        <v>8</v>
      </c>
      <c r="D111" s="78" t="s">
        <v>72</v>
      </c>
      <c r="E111" s="221">
        <f>SUM(E99:E100,E104:E109)</f>
        <v>0.27</v>
      </c>
      <c r="F111" s="43"/>
      <c r="G111" s="43"/>
      <c r="H111" s="43"/>
      <c r="I111" s="43"/>
      <c r="J111" s="43"/>
      <c r="K111" s="43">
        <f>SUM(K99:K100,K104:K109)</f>
        <v>0.069</v>
      </c>
      <c r="L111" s="43"/>
    </row>
    <row r="112" spans="1:12" ht="18">
      <c r="A112" s="35"/>
      <c r="B112" s="83" t="s">
        <v>63</v>
      </c>
      <c r="C112" s="44"/>
      <c r="D112" s="78" t="s">
        <v>72</v>
      </c>
      <c r="E112" s="221"/>
      <c r="F112" s="43"/>
      <c r="G112" s="43"/>
      <c r="H112" s="43"/>
      <c r="I112" s="43"/>
      <c r="J112" s="43"/>
      <c r="K112" s="43"/>
      <c r="L112" s="43"/>
    </row>
    <row r="113" spans="1:12" ht="12" customHeight="1">
      <c r="A113" s="35"/>
      <c r="B113" s="83" t="s">
        <v>64</v>
      </c>
      <c r="C113" s="44"/>
      <c r="D113" s="78" t="s">
        <v>72</v>
      </c>
      <c r="E113" s="221"/>
      <c r="F113" s="43"/>
      <c r="G113" s="43"/>
      <c r="H113" s="43"/>
      <c r="I113" s="43"/>
      <c r="J113" s="43"/>
      <c r="K113" s="43"/>
      <c r="L113" s="43"/>
    </row>
    <row r="114" spans="1:12" ht="13.5" thickBot="1">
      <c r="A114" s="89"/>
      <c r="B114" s="84" t="s">
        <v>65</v>
      </c>
      <c r="C114" s="105">
        <v>11</v>
      </c>
      <c r="D114" s="106" t="s">
        <v>72</v>
      </c>
      <c r="E114" s="227">
        <f>SUM(E110:E111)</f>
        <v>0.496</v>
      </c>
      <c r="F114" s="105"/>
      <c r="G114" s="105"/>
      <c r="H114" s="105"/>
      <c r="I114" s="105"/>
      <c r="J114" s="105"/>
      <c r="K114" s="105">
        <f>SUM(K110:K111)</f>
        <v>0.1441</v>
      </c>
      <c r="L114" s="105"/>
    </row>
    <row r="115" spans="1:12" ht="92.25" customHeight="1" thickBot="1">
      <c r="A115" s="38"/>
      <c r="B115" s="90"/>
      <c r="C115" s="7"/>
      <c r="D115" s="7"/>
      <c r="E115" s="228"/>
      <c r="F115" s="7"/>
      <c r="G115" s="7"/>
      <c r="H115" s="7"/>
      <c r="I115" s="7"/>
      <c r="J115" s="7"/>
      <c r="K115" s="7"/>
      <c r="L115" s="7"/>
    </row>
    <row r="116" spans="1:12" ht="31.5">
      <c r="A116" s="36">
        <v>6</v>
      </c>
      <c r="B116" s="97" t="s">
        <v>94</v>
      </c>
      <c r="C116" s="37"/>
      <c r="D116" s="37"/>
      <c r="E116" s="218"/>
      <c r="F116" s="37"/>
      <c r="G116" s="37"/>
      <c r="H116" s="37"/>
      <c r="I116" s="37"/>
      <c r="J116" s="37"/>
      <c r="K116" s="37"/>
      <c r="L116" s="37"/>
    </row>
    <row r="117" spans="1:12" ht="15" customHeight="1">
      <c r="A117" s="17"/>
      <c r="B117" s="47" t="s">
        <v>53</v>
      </c>
      <c r="C117" s="44"/>
      <c r="D117" s="78" t="s">
        <v>72</v>
      </c>
      <c r="E117" s="226"/>
      <c r="F117" s="44"/>
      <c r="G117" s="44"/>
      <c r="H117" s="44"/>
      <c r="I117" s="44"/>
      <c r="J117" s="44"/>
      <c r="K117" s="44"/>
      <c r="L117" s="44"/>
    </row>
    <row r="118" spans="1:12" ht="45.75" customHeight="1">
      <c r="A118" s="17"/>
      <c r="B118" s="48" t="s">
        <v>95</v>
      </c>
      <c r="C118" s="93" t="s">
        <v>77</v>
      </c>
      <c r="D118" s="93" t="s">
        <v>78</v>
      </c>
      <c r="E118" s="231">
        <v>0.2394</v>
      </c>
      <c r="F118" s="93"/>
      <c r="G118" s="93"/>
      <c r="H118" s="93"/>
      <c r="I118" s="93">
        <v>1.502624</v>
      </c>
      <c r="J118" s="93"/>
      <c r="K118" s="93">
        <v>0.0382093</v>
      </c>
      <c r="L118" s="93"/>
    </row>
    <row r="119" spans="1:12" ht="15.75" customHeight="1">
      <c r="A119" s="17"/>
      <c r="B119" s="47" t="s">
        <v>54</v>
      </c>
      <c r="C119" s="170"/>
      <c r="D119" s="78" t="s">
        <v>72</v>
      </c>
      <c r="E119" s="232"/>
      <c r="F119" s="170"/>
      <c r="G119" s="170"/>
      <c r="H119" s="170"/>
      <c r="I119" s="170"/>
      <c r="J119" s="170"/>
      <c r="K119" s="170"/>
      <c r="L119" s="170"/>
    </row>
    <row r="120" spans="1:12" ht="40.5" customHeight="1">
      <c r="A120" s="17"/>
      <c r="B120" s="48" t="s">
        <v>173</v>
      </c>
      <c r="C120" s="93" t="s">
        <v>77</v>
      </c>
      <c r="D120" s="93"/>
      <c r="E120" s="231">
        <v>0.094</v>
      </c>
      <c r="F120" s="111">
        <v>137655</v>
      </c>
      <c r="G120" s="93">
        <v>0.00976</v>
      </c>
      <c r="H120" s="93">
        <v>113.512</v>
      </c>
      <c r="I120" s="93">
        <v>24.143</v>
      </c>
      <c r="J120" s="93">
        <v>0.011833</v>
      </c>
      <c r="K120" s="93">
        <v>0.012858</v>
      </c>
      <c r="L120" s="93"/>
    </row>
    <row r="121" spans="1:12" ht="31.5" customHeight="1">
      <c r="A121" s="17"/>
      <c r="B121" s="48" t="s">
        <v>97</v>
      </c>
      <c r="C121" s="93" t="s">
        <v>77</v>
      </c>
      <c r="D121" s="93"/>
      <c r="E121" s="231">
        <v>0.116</v>
      </c>
      <c r="F121" s="93"/>
      <c r="G121" s="93"/>
      <c r="H121" s="93"/>
      <c r="I121" s="93"/>
      <c r="J121" s="93"/>
      <c r="K121" s="93"/>
      <c r="L121" s="93"/>
    </row>
    <row r="122" spans="1:12" ht="37.5" customHeight="1">
      <c r="A122" s="17"/>
      <c r="B122" s="48" t="s">
        <v>179</v>
      </c>
      <c r="C122" s="93" t="s">
        <v>77</v>
      </c>
      <c r="D122" s="93"/>
      <c r="E122" s="231">
        <v>0.164</v>
      </c>
      <c r="F122" s="93"/>
      <c r="G122" s="93"/>
      <c r="H122" s="93"/>
      <c r="I122" s="93"/>
      <c r="J122" s="93"/>
      <c r="K122" s="93"/>
      <c r="L122" s="93"/>
    </row>
    <row r="123" spans="1:12" ht="35.25" customHeight="1">
      <c r="A123" s="17"/>
      <c r="B123" s="48" t="s">
        <v>178</v>
      </c>
      <c r="C123" s="93" t="s">
        <v>77</v>
      </c>
      <c r="D123" s="93"/>
      <c r="E123" s="231">
        <v>0.0025</v>
      </c>
      <c r="F123" s="93"/>
      <c r="G123" s="93"/>
      <c r="H123" s="93"/>
      <c r="I123" s="93"/>
      <c r="J123" s="93"/>
      <c r="K123" s="93"/>
      <c r="L123" s="93"/>
    </row>
    <row r="124" spans="1:12" ht="37.5" customHeight="1">
      <c r="A124" s="17"/>
      <c r="B124" s="48" t="s">
        <v>174</v>
      </c>
      <c r="C124" s="93" t="s">
        <v>77</v>
      </c>
      <c r="D124" s="93"/>
      <c r="E124" s="231">
        <v>0.0025</v>
      </c>
      <c r="F124" s="93"/>
      <c r="G124" s="93"/>
      <c r="H124" s="93"/>
      <c r="I124" s="93"/>
      <c r="J124" s="93"/>
      <c r="K124" s="93"/>
      <c r="L124" s="93"/>
    </row>
    <row r="125" spans="1:12" ht="33.75" customHeight="1">
      <c r="A125" s="17"/>
      <c r="B125" s="48" t="s">
        <v>175</v>
      </c>
      <c r="C125" s="93" t="s">
        <v>77</v>
      </c>
      <c r="D125" s="93"/>
      <c r="E125" s="231">
        <v>0.0385</v>
      </c>
      <c r="F125" s="93"/>
      <c r="G125" s="93"/>
      <c r="H125" s="93"/>
      <c r="I125" s="93"/>
      <c r="J125" s="93"/>
      <c r="K125" s="93"/>
      <c r="L125" s="93"/>
    </row>
    <row r="126" spans="1:12" ht="36.75" customHeight="1">
      <c r="A126" s="17"/>
      <c r="B126" s="48" t="s">
        <v>176</v>
      </c>
      <c r="C126" s="93" t="s">
        <v>77</v>
      </c>
      <c r="D126" s="93"/>
      <c r="E126" s="231">
        <v>0.0125</v>
      </c>
      <c r="F126" s="93"/>
      <c r="G126" s="93"/>
      <c r="H126" s="93"/>
      <c r="I126" s="93"/>
      <c r="J126" s="93"/>
      <c r="K126" s="93"/>
      <c r="L126" s="93"/>
    </row>
    <row r="127" spans="1:12" ht="48.75" customHeight="1" thickBot="1">
      <c r="A127" s="17"/>
      <c r="B127" s="48" t="s">
        <v>177</v>
      </c>
      <c r="C127" s="93" t="s">
        <v>77</v>
      </c>
      <c r="D127" s="93"/>
      <c r="E127" s="231">
        <v>0.038</v>
      </c>
      <c r="F127" s="93"/>
      <c r="G127" s="93"/>
      <c r="H127" s="93"/>
      <c r="I127" s="93"/>
      <c r="J127" s="93"/>
      <c r="K127" s="93"/>
      <c r="L127" s="93"/>
    </row>
    <row r="128" spans="1:12" ht="15" customHeight="1">
      <c r="A128" s="79"/>
      <c r="B128" s="81" t="s">
        <v>61</v>
      </c>
      <c r="C128" s="82">
        <v>0</v>
      </c>
      <c r="D128" s="86" t="s">
        <v>72</v>
      </c>
      <c r="E128" s="233"/>
      <c r="F128" s="173"/>
      <c r="G128" s="173"/>
      <c r="H128" s="173"/>
      <c r="I128" s="173"/>
      <c r="J128" s="173"/>
      <c r="K128" s="173"/>
      <c r="L128" s="173"/>
    </row>
    <row r="129" spans="1:12" ht="15" customHeight="1">
      <c r="A129" s="17"/>
      <c r="B129" s="83" t="s">
        <v>62</v>
      </c>
      <c r="C129" s="44">
        <v>9</v>
      </c>
      <c r="D129" s="78" t="s">
        <v>72</v>
      </c>
      <c r="E129" s="231"/>
      <c r="F129" s="93"/>
      <c r="G129" s="93"/>
      <c r="H129" s="93"/>
      <c r="I129" s="93"/>
      <c r="J129" s="93"/>
      <c r="K129" s="93"/>
      <c r="L129" s="93"/>
    </row>
    <row r="130" spans="1:12" ht="15" customHeight="1">
      <c r="A130" s="17"/>
      <c r="B130" s="83" t="s">
        <v>63</v>
      </c>
      <c r="C130" s="44">
        <v>0</v>
      </c>
      <c r="D130" s="78" t="s">
        <v>72</v>
      </c>
      <c r="E130" s="231"/>
      <c r="F130" s="93"/>
      <c r="G130" s="93"/>
      <c r="H130" s="93"/>
      <c r="I130" s="93"/>
      <c r="J130" s="93"/>
      <c r="K130" s="93"/>
      <c r="L130" s="93"/>
    </row>
    <row r="131" spans="1:12" ht="15" customHeight="1">
      <c r="A131" s="17"/>
      <c r="B131" s="83" t="s">
        <v>64</v>
      </c>
      <c r="C131" s="44">
        <v>0</v>
      </c>
      <c r="D131" s="78" t="s">
        <v>72</v>
      </c>
      <c r="E131" s="231"/>
      <c r="F131" s="93"/>
      <c r="G131" s="93"/>
      <c r="H131" s="93"/>
      <c r="I131" s="93"/>
      <c r="J131" s="93"/>
      <c r="K131" s="93"/>
      <c r="L131" s="93"/>
    </row>
    <row r="132" spans="1:12" ht="15" customHeight="1" thickBot="1">
      <c r="A132" s="80"/>
      <c r="B132" s="84" t="s">
        <v>65</v>
      </c>
      <c r="C132" s="205">
        <f>C128+C129+C130+C131</f>
        <v>9</v>
      </c>
      <c r="D132" s="88" t="s">
        <v>72</v>
      </c>
      <c r="E132" s="234">
        <f>SUM(E118:E127)</f>
        <v>0.7073999999999999</v>
      </c>
      <c r="F132" s="206"/>
      <c r="G132" s="206"/>
      <c r="H132" s="206"/>
      <c r="I132" s="206"/>
      <c r="J132" s="206"/>
      <c r="K132" s="206"/>
      <c r="L132" s="206"/>
    </row>
    <row r="133" spans="1:12" ht="13.5" thickBot="1">
      <c r="A133" s="38"/>
      <c r="B133" s="90"/>
      <c r="C133" s="7"/>
      <c r="D133" s="7"/>
      <c r="E133" s="228"/>
      <c r="F133" s="7"/>
      <c r="G133" s="7"/>
      <c r="H133" s="7"/>
      <c r="I133" s="7"/>
      <c r="J133" s="7"/>
      <c r="K133" s="7"/>
      <c r="L133" s="7"/>
    </row>
    <row r="134" spans="1:12" ht="31.5">
      <c r="A134" s="36">
        <v>7</v>
      </c>
      <c r="B134" s="97" t="s">
        <v>101</v>
      </c>
      <c r="C134" s="37"/>
      <c r="D134" s="37"/>
      <c r="E134" s="218"/>
      <c r="F134" s="37"/>
      <c r="G134" s="37"/>
      <c r="H134" s="37"/>
      <c r="I134" s="37"/>
      <c r="J134" s="37"/>
      <c r="K134" s="37"/>
      <c r="L134" s="37"/>
    </row>
    <row r="135" spans="1:12" ht="12.75">
      <c r="A135" s="17"/>
      <c r="B135" s="47" t="s">
        <v>53</v>
      </c>
      <c r="C135" s="170"/>
      <c r="D135" s="78" t="s">
        <v>72</v>
      </c>
      <c r="E135" s="219"/>
      <c r="F135" s="44"/>
      <c r="G135" s="44"/>
      <c r="H135" s="44"/>
      <c r="I135" s="44"/>
      <c r="J135" s="44"/>
      <c r="K135" s="44"/>
      <c r="L135" s="44"/>
    </row>
    <row r="136" spans="1:12" ht="45">
      <c r="A136" s="17"/>
      <c r="B136" s="48" t="s">
        <v>149</v>
      </c>
      <c r="C136" s="93" t="s">
        <v>77</v>
      </c>
      <c r="D136" s="93" t="s">
        <v>77</v>
      </c>
      <c r="E136" s="221">
        <v>0.054</v>
      </c>
      <c r="F136" s="43"/>
      <c r="G136" s="43"/>
      <c r="H136" s="43"/>
      <c r="I136" s="43">
        <v>771</v>
      </c>
      <c r="J136" s="43"/>
      <c r="K136" s="43">
        <v>0.072</v>
      </c>
      <c r="L136" s="43"/>
    </row>
    <row r="137" spans="1:12" ht="12.75">
      <c r="A137" s="17"/>
      <c r="B137" s="47" t="s">
        <v>54</v>
      </c>
      <c r="C137" s="170"/>
      <c r="D137" s="78" t="s">
        <v>72</v>
      </c>
      <c r="E137" s="219"/>
      <c r="F137" s="44"/>
      <c r="G137" s="44"/>
      <c r="H137" s="44"/>
      <c r="I137" s="44"/>
      <c r="J137" s="44"/>
      <c r="K137" s="44"/>
      <c r="L137" s="44"/>
    </row>
    <row r="138" spans="1:12" ht="33.75">
      <c r="A138" s="17"/>
      <c r="B138" s="48" t="s">
        <v>150</v>
      </c>
      <c r="C138" s="93" t="s">
        <v>77</v>
      </c>
      <c r="D138" s="93" t="s">
        <v>77</v>
      </c>
      <c r="E138" s="221">
        <v>0.017</v>
      </c>
      <c r="F138" s="43"/>
      <c r="G138" s="43"/>
      <c r="H138" s="43">
        <v>28</v>
      </c>
      <c r="I138" s="43">
        <v>19</v>
      </c>
      <c r="J138" s="43"/>
      <c r="K138" s="43">
        <v>0.004</v>
      </c>
      <c r="L138" s="43">
        <v>38</v>
      </c>
    </row>
    <row r="139" spans="1:12" ht="34.5" thickBot="1">
      <c r="A139" s="17"/>
      <c r="B139" s="48" t="s">
        <v>151</v>
      </c>
      <c r="C139" s="93" t="s">
        <v>77</v>
      </c>
      <c r="D139" s="93" t="s">
        <v>78</v>
      </c>
      <c r="E139" s="221">
        <v>0.024</v>
      </c>
      <c r="F139" s="43"/>
      <c r="G139" s="43"/>
      <c r="H139" s="43">
        <v>90</v>
      </c>
      <c r="I139" s="43"/>
      <c r="J139" s="43"/>
      <c r="K139" s="43">
        <v>0.006</v>
      </c>
      <c r="L139" s="43">
        <v>22.9</v>
      </c>
    </row>
    <row r="140" spans="1:12" ht="13.5" customHeight="1">
      <c r="A140" s="79"/>
      <c r="B140" s="81" t="s">
        <v>61</v>
      </c>
      <c r="C140" s="82"/>
      <c r="D140" s="86" t="s">
        <v>72</v>
      </c>
      <c r="E140" s="235"/>
      <c r="F140" s="87"/>
      <c r="G140" s="87"/>
      <c r="H140" s="87"/>
      <c r="I140" s="87"/>
      <c r="J140" s="87"/>
      <c r="K140" s="87"/>
      <c r="L140" s="87"/>
    </row>
    <row r="141" spans="1:12" ht="12.75" customHeight="1">
      <c r="A141" s="17"/>
      <c r="B141" s="83" t="s">
        <v>62</v>
      </c>
      <c r="C141" s="44">
        <v>3</v>
      </c>
      <c r="D141" s="78" t="s">
        <v>72</v>
      </c>
      <c r="E141" s="221">
        <f>SUM(E136:E140)</f>
        <v>0.095</v>
      </c>
      <c r="F141" s="43"/>
      <c r="G141" s="43"/>
      <c r="H141" s="43">
        <f>SUM(H138:H140)</f>
        <v>118</v>
      </c>
      <c r="I141" s="43">
        <f>SUM(I136:I140)</f>
        <v>790</v>
      </c>
      <c r="J141" s="43"/>
      <c r="K141" s="43">
        <f>SUM(K136:K140)</f>
        <v>0.082</v>
      </c>
      <c r="L141" s="43">
        <f>SUM(L138:L140)</f>
        <v>60.9</v>
      </c>
    </row>
    <row r="142" spans="1:12" ht="12.75" customHeight="1">
      <c r="A142" s="17"/>
      <c r="B142" s="83" t="s">
        <v>63</v>
      </c>
      <c r="C142" s="44"/>
      <c r="D142" s="78" t="s">
        <v>72</v>
      </c>
      <c r="E142" s="221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17"/>
      <c r="B143" s="83" t="s">
        <v>64</v>
      </c>
      <c r="C143" s="44"/>
      <c r="D143" s="78" t="s">
        <v>72</v>
      </c>
      <c r="E143" s="221"/>
      <c r="F143" s="43"/>
      <c r="G143" s="43"/>
      <c r="H143" s="43"/>
      <c r="I143" s="43"/>
      <c r="J143" s="43"/>
      <c r="K143" s="43"/>
      <c r="L143" s="43"/>
    </row>
    <row r="144" spans="1:12" ht="13.5" thickBot="1">
      <c r="A144" s="80"/>
      <c r="B144" s="84" t="s">
        <v>65</v>
      </c>
      <c r="C144" s="85">
        <v>3</v>
      </c>
      <c r="D144" s="88" t="s">
        <v>72</v>
      </c>
      <c r="E144" s="222">
        <f>SUM(E136:E139)</f>
        <v>0.095</v>
      </c>
      <c r="F144" s="85"/>
      <c r="G144" s="85"/>
      <c r="H144" s="85"/>
      <c r="I144" s="85"/>
      <c r="J144" s="85"/>
      <c r="K144" s="85"/>
      <c r="L144" s="85"/>
    </row>
    <row r="145" spans="1:12" ht="13.5" thickBot="1">
      <c r="A145" s="38"/>
      <c r="B145" s="90"/>
      <c r="C145" s="7"/>
      <c r="D145" s="7"/>
      <c r="E145" s="228"/>
      <c r="F145" s="7"/>
      <c r="G145" s="7"/>
      <c r="H145" s="7"/>
      <c r="I145" s="7"/>
      <c r="J145" s="7"/>
      <c r="K145" s="7"/>
      <c r="L145" s="7"/>
    </row>
    <row r="146" spans="1:12" ht="31.5">
      <c r="A146" s="36">
        <v>8</v>
      </c>
      <c r="B146" s="97" t="s">
        <v>102</v>
      </c>
      <c r="C146" s="37"/>
      <c r="D146" s="37"/>
      <c r="E146" s="218"/>
      <c r="F146" s="37"/>
      <c r="G146" s="37"/>
      <c r="H146" s="37"/>
      <c r="I146" s="37"/>
      <c r="J146" s="37"/>
      <c r="K146" s="37"/>
      <c r="L146" s="37"/>
    </row>
    <row r="147" spans="1:12" ht="12.75">
      <c r="A147" s="17"/>
      <c r="B147" s="47" t="s">
        <v>54</v>
      </c>
      <c r="C147" s="44"/>
      <c r="D147" s="78" t="s">
        <v>72</v>
      </c>
      <c r="E147" s="236"/>
      <c r="F147" s="44"/>
      <c r="G147" s="44"/>
      <c r="H147" s="44"/>
      <c r="I147" s="44"/>
      <c r="J147" s="44"/>
      <c r="K147" s="44"/>
      <c r="L147" s="44"/>
    </row>
    <row r="148" spans="1:12" ht="33.75">
      <c r="A148" s="17"/>
      <c r="B148" s="48" t="s">
        <v>98</v>
      </c>
      <c r="C148" s="127" t="s">
        <v>77</v>
      </c>
      <c r="D148" s="127" t="s">
        <v>78</v>
      </c>
      <c r="E148" s="237">
        <v>0.795</v>
      </c>
      <c r="F148" s="43"/>
      <c r="G148" s="43"/>
      <c r="H148" s="43"/>
      <c r="I148" s="43"/>
      <c r="J148" s="43"/>
      <c r="K148" s="43"/>
      <c r="L148" s="43"/>
    </row>
    <row r="149" spans="1:12" ht="33.75">
      <c r="A149" s="17"/>
      <c r="B149" s="48" t="s">
        <v>99</v>
      </c>
      <c r="C149" s="127" t="s">
        <v>77</v>
      </c>
      <c r="D149" s="127" t="s">
        <v>78</v>
      </c>
      <c r="E149" s="237">
        <v>0.141</v>
      </c>
      <c r="F149" s="43"/>
      <c r="G149" s="43"/>
      <c r="H149" s="43"/>
      <c r="I149" s="43"/>
      <c r="J149" s="43"/>
      <c r="K149" s="43"/>
      <c r="L149" s="43"/>
    </row>
    <row r="150" spans="1:12" ht="45.75" thickBot="1">
      <c r="A150" s="17"/>
      <c r="B150" s="48" t="s">
        <v>100</v>
      </c>
      <c r="C150" s="127" t="s">
        <v>77</v>
      </c>
      <c r="D150" s="127" t="s">
        <v>78</v>
      </c>
      <c r="E150" s="237">
        <v>0.076</v>
      </c>
      <c r="F150" s="43"/>
      <c r="G150" s="43"/>
      <c r="H150" s="43"/>
      <c r="I150" s="43"/>
      <c r="J150" s="43"/>
      <c r="K150" s="43"/>
      <c r="L150" s="43"/>
    </row>
    <row r="151" spans="1:12" ht="18">
      <c r="A151" s="112"/>
      <c r="B151" s="113" t="s">
        <v>61</v>
      </c>
      <c r="C151" s="114"/>
      <c r="D151" s="115" t="s">
        <v>72</v>
      </c>
      <c r="E151" s="238"/>
      <c r="F151" s="116"/>
      <c r="G151" s="116"/>
      <c r="H151" s="116"/>
      <c r="I151" s="116"/>
      <c r="J151" s="116"/>
      <c r="K151" s="116"/>
      <c r="L151" s="116"/>
    </row>
    <row r="152" spans="1:12" ht="18">
      <c r="A152" s="118"/>
      <c r="B152" s="119" t="s">
        <v>62</v>
      </c>
      <c r="C152" s="120">
        <v>3</v>
      </c>
      <c r="D152" s="121" t="s">
        <v>72</v>
      </c>
      <c r="E152" s="239">
        <f>E148+E149+E150</f>
        <v>1.012</v>
      </c>
      <c r="F152" s="96"/>
      <c r="G152" s="96"/>
      <c r="H152" s="96"/>
      <c r="I152" s="96"/>
      <c r="J152" s="96"/>
      <c r="K152" s="96"/>
      <c r="L152" s="96"/>
    </row>
    <row r="153" spans="1:12" ht="18">
      <c r="A153" s="118"/>
      <c r="B153" s="119" t="s">
        <v>63</v>
      </c>
      <c r="C153" s="120"/>
      <c r="D153" s="121" t="s">
        <v>72</v>
      </c>
      <c r="E153" s="239"/>
      <c r="F153" s="96"/>
      <c r="G153" s="96"/>
      <c r="H153" s="96"/>
      <c r="I153" s="96"/>
      <c r="J153" s="96"/>
      <c r="K153" s="96"/>
      <c r="L153" s="96"/>
    </row>
    <row r="154" spans="1:12" ht="18">
      <c r="A154" s="118"/>
      <c r="B154" s="119" t="s">
        <v>64</v>
      </c>
      <c r="C154" s="120"/>
      <c r="D154" s="121" t="s">
        <v>72</v>
      </c>
      <c r="E154" s="239"/>
      <c r="F154" s="96"/>
      <c r="G154" s="96"/>
      <c r="H154" s="96"/>
      <c r="I154" s="96"/>
      <c r="J154" s="96"/>
      <c r="K154" s="96"/>
      <c r="L154" s="96"/>
    </row>
    <row r="155" spans="1:12" ht="13.5" thickBot="1">
      <c r="A155" s="122"/>
      <c r="B155" s="123" t="s">
        <v>65</v>
      </c>
      <c r="C155" s="124">
        <v>3</v>
      </c>
      <c r="D155" s="125" t="s">
        <v>72</v>
      </c>
      <c r="E155" s="240">
        <f>E148+E149+E150</f>
        <v>1.012</v>
      </c>
      <c r="F155" s="124"/>
      <c r="G155" s="124"/>
      <c r="H155" s="124"/>
      <c r="I155" s="124"/>
      <c r="J155" s="124"/>
      <c r="K155" s="124"/>
      <c r="L155" s="126"/>
    </row>
    <row r="156" spans="1:12" ht="13.5" thickBot="1">
      <c r="A156" s="38"/>
      <c r="B156" s="90"/>
      <c r="C156" s="7"/>
      <c r="D156" s="7"/>
      <c r="E156" s="228"/>
      <c r="F156" s="7"/>
      <c r="G156" s="7"/>
      <c r="H156" s="7"/>
      <c r="I156" s="7"/>
      <c r="J156" s="7"/>
      <c r="K156" s="7"/>
      <c r="L156" s="7"/>
    </row>
    <row r="157" spans="1:12" ht="31.5">
      <c r="A157" s="36">
        <v>9</v>
      </c>
      <c r="B157" s="97" t="s">
        <v>103</v>
      </c>
      <c r="C157" s="37"/>
      <c r="D157" s="37"/>
      <c r="E157" s="218"/>
      <c r="F157" s="37"/>
      <c r="G157" s="37"/>
      <c r="H157" s="37"/>
      <c r="I157" s="37"/>
      <c r="J157" s="37"/>
      <c r="K157" s="37"/>
      <c r="L157" s="37"/>
    </row>
    <row r="158" spans="1:12" ht="12.75">
      <c r="A158" s="17"/>
      <c r="B158" s="47" t="s">
        <v>54</v>
      </c>
      <c r="C158" s="170"/>
      <c r="D158" s="78" t="s">
        <v>72</v>
      </c>
      <c r="E158" s="232"/>
      <c r="F158" s="44"/>
      <c r="G158" s="44"/>
      <c r="H158" s="44"/>
      <c r="I158" s="44"/>
      <c r="J158" s="44"/>
      <c r="K158" s="44"/>
      <c r="L158" s="44"/>
    </row>
    <row r="159" spans="1:12" ht="22.5">
      <c r="A159" s="17"/>
      <c r="B159" s="48" t="s">
        <v>180</v>
      </c>
      <c r="C159" s="93" t="s">
        <v>77</v>
      </c>
      <c r="D159" s="43"/>
      <c r="E159" s="231">
        <v>0.03776</v>
      </c>
      <c r="F159" s="43"/>
      <c r="G159" s="43"/>
      <c r="H159" s="43"/>
      <c r="I159" s="43"/>
      <c r="J159" s="43"/>
      <c r="K159" s="43"/>
      <c r="L159" s="43"/>
    </row>
    <row r="160" spans="1:12" ht="12.75">
      <c r="A160" s="17"/>
      <c r="B160" s="48" t="s">
        <v>181</v>
      </c>
      <c r="C160" s="93" t="s">
        <v>77</v>
      </c>
      <c r="D160" s="43"/>
      <c r="E160" s="231">
        <v>0.04584</v>
      </c>
      <c r="F160" s="43"/>
      <c r="G160" s="43"/>
      <c r="H160" s="43"/>
      <c r="I160" s="43"/>
      <c r="J160" s="43"/>
      <c r="K160" s="43"/>
      <c r="L160" s="43"/>
    </row>
    <row r="161" spans="1:12" ht="12.75">
      <c r="A161" s="17"/>
      <c r="B161" s="48" t="s">
        <v>182</v>
      </c>
      <c r="C161" s="93" t="s">
        <v>77</v>
      </c>
      <c r="D161" s="43"/>
      <c r="E161" s="231">
        <v>0.00672</v>
      </c>
      <c r="F161" s="43"/>
      <c r="G161" s="43"/>
      <c r="H161" s="43"/>
      <c r="I161" s="43"/>
      <c r="J161" s="43"/>
      <c r="K161" s="43"/>
      <c r="L161" s="43"/>
    </row>
    <row r="162" spans="1:12" ht="22.5">
      <c r="A162" s="17"/>
      <c r="B162" s="48" t="s">
        <v>183</v>
      </c>
      <c r="C162" s="93" t="s">
        <v>77</v>
      </c>
      <c r="D162" s="43"/>
      <c r="E162" s="231">
        <v>0.01065</v>
      </c>
      <c r="F162" s="43"/>
      <c r="G162" s="43"/>
      <c r="H162" s="43"/>
      <c r="I162" s="43"/>
      <c r="J162" s="43"/>
      <c r="K162" s="43"/>
      <c r="L162" s="43"/>
    </row>
    <row r="163" spans="1:12" ht="22.5">
      <c r="A163" s="17"/>
      <c r="B163" s="48" t="s">
        <v>184</v>
      </c>
      <c r="C163" s="93" t="s">
        <v>77</v>
      </c>
      <c r="D163" s="43"/>
      <c r="E163" s="231">
        <v>0.0637</v>
      </c>
      <c r="F163" s="43"/>
      <c r="G163" s="43"/>
      <c r="H163" s="43"/>
      <c r="I163" s="43"/>
      <c r="J163" s="43"/>
      <c r="K163" s="43"/>
      <c r="L163" s="43"/>
    </row>
    <row r="164" spans="1:12" ht="23.25" thickBot="1">
      <c r="A164" s="17"/>
      <c r="B164" s="48" t="s">
        <v>185</v>
      </c>
      <c r="C164" s="93" t="s">
        <v>77</v>
      </c>
      <c r="D164" s="43"/>
      <c r="E164" s="231">
        <v>0.01722</v>
      </c>
      <c r="F164" s="43"/>
      <c r="G164" s="43"/>
      <c r="H164" s="43"/>
      <c r="I164" s="43"/>
      <c r="J164" s="43"/>
      <c r="K164" s="43"/>
      <c r="L164" s="43"/>
    </row>
    <row r="165" spans="1:12" ht="13.5" customHeight="1">
      <c r="A165" s="79"/>
      <c r="B165" s="81" t="s">
        <v>61</v>
      </c>
      <c r="C165" s="172"/>
      <c r="D165" s="86" t="s">
        <v>72</v>
      </c>
      <c r="E165" s="233"/>
      <c r="F165" s="87"/>
      <c r="G165" s="87"/>
      <c r="H165" s="87"/>
      <c r="I165" s="87"/>
      <c r="J165" s="87"/>
      <c r="K165" s="87"/>
      <c r="L165" s="87"/>
    </row>
    <row r="166" spans="1:12" ht="12.75" customHeight="1">
      <c r="A166" s="17"/>
      <c r="B166" s="83" t="s">
        <v>62</v>
      </c>
      <c r="C166" s="170">
        <v>6</v>
      </c>
      <c r="D166" s="78" t="s">
        <v>72</v>
      </c>
      <c r="E166" s="231"/>
      <c r="F166" s="43"/>
      <c r="G166" s="43"/>
      <c r="H166" s="43"/>
      <c r="I166" s="43"/>
      <c r="J166" s="43"/>
      <c r="K166" s="43"/>
      <c r="L166" s="43"/>
    </row>
    <row r="167" spans="1:12" ht="12.75" customHeight="1">
      <c r="A167" s="17"/>
      <c r="B167" s="83" t="s">
        <v>63</v>
      </c>
      <c r="C167" s="170"/>
      <c r="D167" s="78" t="s">
        <v>72</v>
      </c>
      <c r="E167" s="231"/>
      <c r="F167" s="43"/>
      <c r="G167" s="43"/>
      <c r="H167" s="43"/>
      <c r="I167" s="43"/>
      <c r="J167" s="43"/>
      <c r="K167" s="43"/>
      <c r="L167" s="43"/>
    </row>
    <row r="168" spans="1:12" ht="12.75" customHeight="1">
      <c r="A168" s="17"/>
      <c r="B168" s="83" t="s">
        <v>64</v>
      </c>
      <c r="C168" s="170"/>
      <c r="D168" s="78" t="s">
        <v>72</v>
      </c>
      <c r="E168" s="231"/>
      <c r="F168" s="43"/>
      <c r="G168" s="43"/>
      <c r="H168" s="43"/>
      <c r="I168" s="43"/>
      <c r="J168" s="43"/>
      <c r="K168" s="43"/>
      <c r="L168" s="43"/>
    </row>
    <row r="169" spans="1:12" ht="13.5" thickBot="1">
      <c r="A169" s="80"/>
      <c r="B169" s="84" t="s">
        <v>65</v>
      </c>
      <c r="C169" s="197">
        <v>6</v>
      </c>
      <c r="D169" s="88" t="s">
        <v>72</v>
      </c>
      <c r="E169" s="241">
        <f>SUM(E159:E164)</f>
        <v>0.18189</v>
      </c>
      <c r="F169" s="85"/>
      <c r="G169" s="85"/>
      <c r="H169" s="85"/>
      <c r="I169" s="85"/>
      <c r="J169" s="85"/>
      <c r="K169" s="85"/>
      <c r="L169" s="85"/>
    </row>
    <row r="170" spans="1:12" ht="13.5" thickBot="1">
      <c r="A170" s="38"/>
      <c r="B170" s="90"/>
      <c r="C170" s="7"/>
      <c r="D170" s="7"/>
      <c r="E170" s="228"/>
      <c r="F170" s="7"/>
      <c r="G170" s="7"/>
      <c r="H170" s="7"/>
      <c r="I170" s="7"/>
      <c r="J170" s="7"/>
      <c r="K170" s="7"/>
      <c r="L170" s="7"/>
    </row>
    <row r="171" spans="1:12" ht="31.5">
      <c r="A171" s="36">
        <v>10</v>
      </c>
      <c r="B171" s="97" t="s">
        <v>105</v>
      </c>
      <c r="C171" s="37"/>
      <c r="D171" s="37"/>
      <c r="E171" s="218"/>
      <c r="F171" s="37"/>
      <c r="G171" s="37"/>
      <c r="H171" s="37"/>
      <c r="I171" s="37"/>
      <c r="J171" s="37"/>
      <c r="K171" s="37"/>
      <c r="L171" s="37"/>
    </row>
    <row r="172" spans="1:12" ht="12.75">
      <c r="A172" s="17"/>
      <c r="B172" s="47" t="s">
        <v>53</v>
      </c>
      <c r="C172" s="44"/>
      <c r="D172" s="78" t="s">
        <v>72</v>
      </c>
      <c r="E172" s="219"/>
      <c r="F172" s="44"/>
      <c r="G172" s="44"/>
      <c r="H172" s="44"/>
      <c r="I172" s="44"/>
      <c r="J172" s="44"/>
      <c r="K172" s="44"/>
      <c r="L172" s="44"/>
    </row>
    <row r="173" spans="1:12" ht="90">
      <c r="A173" s="17"/>
      <c r="B173" s="48" t="s">
        <v>109</v>
      </c>
      <c r="C173" s="93" t="s">
        <v>77</v>
      </c>
      <c r="D173" s="134" t="s">
        <v>110</v>
      </c>
      <c r="E173" s="231">
        <v>0.42</v>
      </c>
      <c r="F173" s="43"/>
      <c r="G173" s="43"/>
      <c r="H173" s="43"/>
      <c r="I173" s="93">
        <v>6.1</v>
      </c>
      <c r="J173" s="93">
        <v>0.001</v>
      </c>
      <c r="K173" s="93">
        <v>0.078</v>
      </c>
      <c r="L173" s="93">
        <v>0.01</v>
      </c>
    </row>
    <row r="174" spans="1:12" ht="12.75">
      <c r="A174" s="17"/>
      <c r="B174" s="47" t="s">
        <v>54</v>
      </c>
      <c r="C174" s="44"/>
      <c r="D174" s="78" t="s">
        <v>72</v>
      </c>
      <c r="E174" s="232"/>
      <c r="F174" s="44"/>
      <c r="G174" s="44"/>
      <c r="H174" s="44"/>
      <c r="I174" s="44"/>
      <c r="J174" s="44"/>
      <c r="K174" s="44"/>
      <c r="L174" s="44"/>
    </row>
    <row r="175" spans="1:12" ht="123.75">
      <c r="A175" s="17"/>
      <c r="B175" s="48" t="s">
        <v>111</v>
      </c>
      <c r="C175" s="93" t="s">
        <v>77</v>
      </c>
      <c r="D175" s="93" t="s">
        <v>78</v>
      </c>
      <c r="E175" s="231">
        <v>0.15</v>
      </c>
      <c r="F175" s="43"/>
      <c r="G175" s="93">
        <v>0.012</v>
      </c>
      <c r="H175" s="93">
        <v>134.2</v>
      </c>
      <c r="I175" s="93">
        <v>12.6</v>
      </c>
      <c r="J175" s="93">
        <v>0.013</v>
      </c>
      <c r="K175" s="93">
        <v>0.02</v>
      </c>
      <c r="L175" s="93">
        <v>0.057</v>
      </c>
    </row>
    <row r="176" spans="1:12" ht="78.75">
      <c r="A176" s="17"/>
      <c r="B176" s="48" t="s">
        <v>112</v>
      </c>
      <c r="C176" s="93" t="s">
        <v>77</v>
      </c>
      <c r="D176" s="93" t="s">
        <v>78</v>
      </c>
      <c r="E176" s="231">
        <v>0.09</v>
      </c>
      <c r="F176" s="43"/>
      <c r="G176" s="93">
        <v>0.002</v>
      </c>
      <c r="H176" s="93">
        <v>28</v>
      </c>
      <c r="I176" s="93">
        <v>22</v>
      </c>
      <c r="J176" s="93">
        <v>0.004</v>
      </c>
      <c r="K176" s="93">
        <v>0.009</v>
      </c>
      <c r="L176" s="93">
        <v>0.017</v>
      </c>
    </row>
    <row r="177" spans="1:12" ht="135">
      <c r="A177" s="17"/>
      <c r="B177" s="48" t="s">
        <v>113</v>
      </c>
      <c r="C177" s="93" t="s">
        <v>77</v>
      </c>
      <c r="D177" s="134" t="s">
        <v>110</v>
      </c>
      <c r="E177" s="231">
        <v>0.09</v>
      </c>
      <c r="F177" s="43"/>
      <c r="G177" s="93">
        <v>0.014</v>
      </c>
      <c r="H177" s="93">
        <v>167</v>
      </c>
      <c r="I177" s="93">
        <v>16.1</v>
      </c>
      <c r="J177" s="93">
        <v>0.016</v>
      </c>
      <c r="K177" s="93">
        <v>0.009</v>
      </c>
      <c r="L177" s="93">
        <v>0.07</v>
      </c>
    </row>
    <row r="178" spans="1:12" ht="146.25">
      <c r="A178" s="17"/>
      <c r="B178" s="48" t="s">
        <v>114</v>
      </c>
      <c r="C178" s="93" t="s">
        <v>77</v>
      </c>
      <c r="D178" s="134" t="s">
        <v>110</v>
      </c>
      <c r="E178" s="231">
        <v>0.05</v>
      </c>
      <c r="F178" s="43"/>
      <c r="G178" s="93">
        <v>0.008</v>
      </c>
      <c r="H178" s="93">
        <v>98.1</v>
      </c>
      <c r="I178" s="93">
        <v>9.2</v>
      </c>
      <c r="J178" s="93">
        <v>0.009</v>
      </c>
      <c r="K178" s="93">
        <v>0.005</v>
      </c>
      <c r="L178" s="93">
        <v>0.039</v>
      </c>
    </row>
    <row r="179" spans="1:12" ht="112.5">
      <c r="A179" s="17"/>
      <c r="B179" s="48" t="s">
        <v>115</v>
      </c>
      <c r="C179" s="93" t="s">
        <v>77</v>
      </c>
      <c r="D179" s="134" t="s">
        <v>110</v>
      </c>
      <c r="E179" s="231">
        <v>0.1</v>
      </c>
      <c r="F179" s="43"/>
      <c r="G179" s="93">
        <v>0.014</v>
      </c>
      <c r="H179" s="93">
        <v>164</v>
      </c>
      <c r="I179" s="93">
        <v>16</v>
      </c>
      <c r="J179" s="93">
        <v>0.016</v>
      </c>
      <c r="K179" s="93">
        <v>0.009</v>
      </c>
      <c r="L179" s="93">
        <v>0.07</v>
      </c>
    </row>
    <row r="180" spans="1:12" ht="203.25" thickBot="1">
      <c r="A180" s="17"/>
      <c r="B180" s="48" t="s">
        <v>116</v>
      </c>
      <c r="C180" s="93" t="s">
        <v>77</v>
      </c>
      <c r="D180" s="134" t="s">
        <v>110</v>
      </c>
      <c r="E180" s="231">
        <v>0.035</v>
      </c>
      <c r="F180" s="43"/>
      <c r="G180" s="93">
        <v>0.008</v>
      </c>
      <c r="H180" s="93">
        <v>87.2</v>
      </c>
      <c r="I180" s="93">
        <v>13.6</v>
      </c>
      <c r="J180" s="93">
        <v>0.009</v>
      </c>
      <c r="K180" s="93">
        <v>0.007</v>
      </c>
      <c r="L180" s="93">
        <v>0.039</v>
      </c>
    </row>
    <row r="181" spans="1:12" ht="13.5" customHeight="1">
      <c r="A181" s="79"/>
      <c r="B181" s="81" t="s">
        <v>61</v>
      </c>
      <c r="C181" s="82"/>
      <c r="D181" s="86" t="s">
        <v>72</v>
      </c>
      <c r="E181" s="233"/>
      <c r="F181" s="87"/>
      <c r="G181" s="87"/>
      <c r="H181" s="87"/>
      <c r="I181" s="87"/>
      <c r="J181" s="87"/>
      <c r="K181" s="87"/>
      <c r="L181" s="87"/>
    </row>
    <row r="182" spans="1:12" ht="12.75" customHeight="1">
      <c r="A182" s="17"/>
      <c r="B182" s="83" t="s">
        <v>62</v>
      </c>
      <c r="C182" s="170">
        <v>7</v>
      </c>
      <c r="D182" s="78" t="s">
        <v>72</v>
      </c>
      <c r="E182" s="231">
        <v>0.935</v>
      </c>
      <c r="F182" s="43"/>
      <c r="G182" s="93">
        <v>0.058</v>
      </c>
      <c r="H182" s="93">
        <v>678.5</v>
      </c>
      <c r="I182" s="93">
        <v>95.6</v>
      </c>
      <c r="J182" s="93">
        <v>0.068</v>
      </c>
      <c r="K182" s="93">
        <v>0.137</v>
      </c>
      <c r="L182" s="93">
        <v>0.302</v>
      </c>
    </row>
    <row r="183" spans="1:12" ht="12.75" customHeight="1">
      <c r="A183" s="17"/>
      <c r="B183" s="83" t="s">
        <v>63</v>
      </c>
      <c r="C183" s="44"/>
      <c r="D183" s="78" t="s">
        <v>72</v>
      </c>
      <c r="E183" s="231"/>
      <c r="F183" s="43"/>
      <c r="G183" s="93"/>
      <c r="H183" s="43"/>
      <c r="I183" s="43"/>
      <c r="J183" s="43"/>
      <c r="K183" s="43"/>
      <c r="L183" s="43"/>
    </row>
    <row r="184" spans="1:12" ht="12.75" customHeight="1">
      <c r="A184" s="17"/>
      <c r="B184" s="83" t="s">
        <v>64</v>
      </c>
      <c r="C184" s="44"/>
      <c r="D184" s="78" t="s">
        <v>72</v>
      </c>
      <c r="E184" s="231"/>
      <c r="F184" s="43"/>
      <c r="G184" s="43"/>
      <c r="H184" s="43"/>
      <c r="I184" s="43"/>
      <c r="J184" s="43"/>
      <c r="K184" s="43"/>
      <c r="L184" s="43"/>
    </row>
    <row r="185" spans="1:12" ht="13.5" thickBot="1">
      <c r="A185" s="80"/>
      <c r="B185" s="84" t="s">
        <v>65</v>
      </c>
      <c r="C185" s="206">
        <v>7</v>
      </c>
      <c r="D185" s="88" t="s">
        <v>72</v>
      </c>
      <c r="E185" s="234">
        <v>0.935</v>
      </c>
      <c r="F185" s="85"/>
      <c r="G185" s="206">
        <v>0.058</v>
      </c>
      <c r="H185" s="206">
        <v>678.5</v>
      </c>
      <c r="I185" s="206">
        <v>95.8</v>
      </c>
      <c r="J185" s="206">
        <v>0.068</v>
      </c>
      <c r="K185" s="206">
        <v>0.137</v>
      </c>
      <c r="L185" s="206">
        <v>0.302</v>
      </c>
    </row>
    <row r="186" spans="1:12" ht="12" customHeight="1" thickBot="1">
      <c r="A186" s="53"/>
      <c r="B186" s="42"/>
      <c r="C186" s="8"/>
      <c r="D186" s="8"/>
      <c r="E186" s="242"/>
      <c r="F186" s="8"/>
      <c r="G186" s="8"/>
      <c r="H186" s="8"/>
      <c r="I186" s="8"/>
      <c r="J186" s="8"/>
      <c r="K186" s="8"/>
      <c r="L186" s="8"/>
    </row>
    <row r="187" spans="1:12" ht="108" customHeight="1" thickBot="1">
      <c r="A187" s="41">
        <v>1</v>
      </c>
      <c r="B187" s="41">
        <v>2</v>
      </c>
      <c r="C187" s="41">
        <v>3</v>
      </c>
      <c r="D187" s="41">
        <v>4</v>
      </c>
      <c r="E187" s="245">
        <v>5</v>
      </c>
      <c r="F187" s="41">
        <v>6</v>
      </c>
      <c r="G187" s="41">
        <v>7</v>
      </c>
      <c r="H187" s="41">
        <v>8</v>
      </c>
      <c r="I187" s="41">
        <v>9</v>
      </c>
      <c r="J187" s="41">
        <v>10</v>
      </c>
      <c r="K187" s="41">
        <v>11</v>
      </c>
      <c r="L187" s="41">
        <v>12</v>
      </c>
    </row>
    <row r="188" spans="1:12" ht="12.75" customHeight="1" thickTop="1">
      <c r="A188" s="75"/>
      <c r="B188" s="76" t="s">
        <v>71</v>
      </c>
      <c r="C188" s="91" t="s">
        <v>72</v>
      </c>
      <c r="D188" s="91" t="s">
        <v>72</v>
      </c>
      <c r="E188" s="243"/>
      <c r="F188" s="77"/>
      <c r="G188" s="77"/>
      <c r="H188" s="77"/>
      <c r="I188" s="77"/>
      <c r="J188" s="77"/>
      <c r="K188" s="77"/>
      <c r="L188" s="77"/>
    </row>
    <row r="189" spans="1:12" ht="12.75">
      <c r="A189" s="64"/>
      <c r="B189" s="69" t="s">
        <v>66</v>
      </c>
      <c r="C189" s="44">
        <v>4</v>
      </c>
      <c r="D189" s="78" t="s">
        <v>72</v>
      </c>
      <c r="E189" s="219">
        <f>SUM(E101:E103)+E60</f>
        <v>0.346</v>
      </c>
      <c r="F189" s="44"/>
      <c r="G189" s="44"/>
      <c r="H189" s="44"/>
      <c r="I189" s="44"/>
      <c r="J189" s="44"/>
      <c r="K189" s="44"/>
      <c r="L189" s="44"/>
    </row>
    <row r="190" spans="1:12" ht="13.5" customHeight="1">
      <c r="A190" s="64"/>
      <c r="B190" s="69" t="s">
        <v>67</v>
      </c>
      <c r="C190" s="44">
        <v>72</v>
      </c>
      <c r="D190" s="78" t="s">
        <v>72</v>
      </c>
      <c r="E190" s="219">
        <f>E199-E189</f>
        <v>6.374597999999999</v>
      </c>
      <c r="F190" s="44"/>
      <c r="G190" s="44"/>
      <c r="H190" s="44"/>
      <c r="I190" s="44"/>
      <c r="J190" s="44"/>
      <c r="K190" s="44"/>
      <c r="L190" s="44"/>
    </row>
    <row r="191" spans="1:12" ht="12.75">
      <c r="A191" s="64"/>
      <c r="B191" s="69" t="s">
        <v>68</v>
      </c>
      <c r="C191" s="44"/>
      <c r="D191" s="78" t="s">
        <v>72</v>
      </c>
      <c r="E191" s="219"/>
      <c r="F191" s="44"/>
      <c r="G191" s="44"/>
      <c r="H191" s="44"/>
      <c r="I191" s="44"/>
      <c r="J191" s="44"/>
      <c r="K191" s="44"/>
      <c r="L191" s="44"/>
    </row>
    <row r="192" spans="1:12" ht="14.25" customHeight="1">
      <c r="A192" s="64"/>
      <c r="B192" s="69" t="s">
        <v>69</v>
      </c>
      <c r="C192" s="44"/>
      <c r="D192" s="78" t="s">
        <v>72</v>
      </c>
      <c r="E192" s="219"/>
      <c r="F192" s="44"/>
      <c r="G192" s="44"/>
      <c r="H192" s="44"/>
      <c r="I192" s="44"/>
      <c r="J192" s="44"/>
      <c r="K192" s="44"/>
      <c r="L192" s="44"/>
    </row>
    <row r="193" spans="1:12" ht="29.25" customHeight="1">
      <c r="A193" s="64"/>
      <c r="B193" s="70" t="s">
        <v>70</v>
      </c>
      <c r="C193" s="44"/>
      <c r="D193" s="78" t="s">
        <v>72</v>
      </c>
      <c r="E193" s="219"/>
      <c r="F193" s="44"/>
      <c r="G193" s="44"/>
      <c r="H193" s="44"/>
      <c r="I193" s="44"/>
      <c r="J193" s="44"/>
      <c r="K193" s="44"/>
      <c r="L193" s="44"/>
    </row>
    <row r="194" spans="1:12" ht="12.75">
      <c r="A194" s="64"/>
      <c r="B194" s="67" t="s">
        <v>32</v>
      </c>
      <c r="C194" s="44">
        <v>6</v>
      </c>
      <c r="D194" s="78" t="s">
        <v>72</v>
      </c>
      <c r="E194" s="219">
        <f>E173+E136+E118+E80+E60+E14</f>
        <v>1.09165</v>
      </c>
      <c r="F194" s="44"/>
      <c r="G194" s="44"/>
      <c r="H194" s="44"/>
      <c r="I194" s="44"/>
      <c r="J194" s="44"/>
      <c r="K194" s="44"/>
      <c r="L194" s="44"/>
    </row>
    <row r="195" spans="1:12" ht="12.75">
      <c r="A195" s="64"/>
      <c r="B195" s="67" t="s">
        <v>33</v>
      </c>
      <c r="C195" s="44">
        <v>70</v>
      </c>
      <c r="D195" s="78" t="s">
        <v>72</v>
      </c>
      <c r="E195" s="219">
        <f>E199-E194</f>
        <v>5.628947999999999</v>
      </c>
      <c r="F195" s="44"/>
      <c r="G195" s="44"/>
      <c r="H195" s="44"/>
      <c r="I195" s="44"/>
      <c r="J195" s="44"/>
      <c r="K195" s="44"/>
      <c r="L195" s="44"/>
    </row>
    <row r="196" spans="1:12" ht="12.75">
      <c r="A196" s="64"/>
      <c r="B196" s="67" t="s">
        <v>73</v>
      </c>
      <c r="C196" s="44"/>
      <c r="D196" s="78" t="s">
        <v>72</v>
      </c>
      <c r="E196" s="219"/>
      <c r="F196" s="44"/>
      <c r="G196" s="44"/>
      <c r="H196" s="44"/>
      <c r="I196" s="44"/>
      <c r="J196" s="44"/>
      <c r="K196" s="44"/>
      <c r="L196" s="44"/>
    </row>
    <row r="197" spans="1:12" ht="12.75">
      <c r="A197" s="64"/>
      <c r="B197" s="67" t="s">
        <v>34</v>
      </c>
      <c r="C197" s="44"/>
      <c r="D197" s="78" t="s">
        <v>72</v>
      </c>
      <c r="E197" s="219"/>
      <c r="F197" s="44"/>
      <c r="G197" s="44"/>
      <c r="H197" s="44"/>
      <c r="I197" s="44"/>
      <c r="J197" s="44"/>
      <c r="K197" s="44"/>
      <c r="L197" s="44"/>
    </row>
    <row r="198" spans="1:12" ht="12.75">
      <c r="A198" s="63"/>
      <c r="B198" s="68" t="s">
        <v>35</v>
      </c>
      <c r="C198" s="46"/>
      <c r="D198" s="78" t="s">
        <v>72</v>
      </c>
      <c r="E198" s="244"/>
      <c r="F198" s="46"/>
      <c r="G198" s="46"/>
      <c r="H198" s="46"/>
      <c r="I198" s="46"/>
      <c r="J198" s="46"/>
      <c r="K198" s="46"/>
      <c r="L198" s="46"/>
    </row>
    <row r="199" spans="1:12" ht="13.5" thickBot="1">
      <c r="A199" s="72"/>
      <c r="B199" s="73" t="s">
        <v>26</v>
      </c>
      <c r="C199" s="74">
        <f>C185+C169+C155+C144+C132+C114+C95+C76+C52+C39</f>
        <v>76</v>
      </c>
      <c r="D199" s="92" t="s">
        <v>72</v>
      </c>
      <c r="E199" s="250">
        <f>E185+E169+E155+E144+E132+E114+E95+E76+E52+E39</f>
        <v>6.720597999999999</v>
      </c>
      <c r="F199" s="74"/>
      <c r="G199" s="74"/>
      <c r="H199" s="74"/>
      <c r="I199" s="74"/>
      <c r="J199" s="74"/>
      <c r="K199" s="74"/>
      <c r="L199" s="74"/>
    </row>
    <row r="200" spans="1:12" ht="14.25" thickBot="1" thickTop="1">
      <c r="A200" s="60"/>
      <c r="B200" s="65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21"/>
      <c r="B201" s="39" t="s">
        <v>52</v>
      </c>
      <c r="C201" s="20">
        <v>1</v>
      </c>
      <c r="D201" s="27" t="s">
        <v>47</v>
      </c>
      <c r="E201" s="26" t="s">
        <v>48</v>
      </c>
      <c r="F201" s="26" t="s">
        <v>51</v>
      </c>
      <c r="G201" s="26" t="s">
        <v>12</v>
      </c>
      <c r="H201" s="26"/>
      <c r="I201" s="26"/>
      <c r="J201" s="26"/>
      <c r="K201" s="26"/>
      <c r="L201" s="28"/>
    </row>
    <row r="202" spans="1:12" ht="12.75">
      <c r="A202" s="22"/>
      <c r="B202" s="23"/>
      <c r="C202" s="18">
        <v>2</v>
      </c>
      <c r="D202" s="29" t="s">
        <v>49</v>
      </c>
      <c r="E202" s="30"/>
      <c r="F202" s="30" t="s">
        <v>2</v>
      </c>
      <c r="G202" s="31"/>
      <c r="H202" s="30"/>
      <c r="I202" s="30"/>
      <c r="J202" s="30"/>
      <c r="K202" s="30"/>
      <c r="L202" s="32"/>
    </row>
    <row r="203" spans="1:12" ht="13.5" thickBot="1">
      <c r="A203" s="24"/>
      <c r="B203" s="25"/>
      <c r="C203" s="19">
        <v>3</v>
      </c>
      <c r="D203" s="33" t="s">
        <v>50</v>
      </c>
      <c r="E203" s="33"/>
      <c r="F203" s="33"/>
      <c r="G203" s="51"/>
      <c r="H203" s="33" t="s">
        <v>44</v>
      </c>
      <c r="I203" s="33"/>
      <c r="J203" s="33"/>
      <c r="K203" s="33"/>
      <c r="L203" s="34"/>
    </row>
  </sheetData>
  <mergeCells count="4">
    <mergeCell ref="A3:L3"/>
    <mergeCell ref="A4:L4"/>
    <mergeCell ref="H2:L2"/>
    <mergeCell ref="I1:L1"/>
  </mergeCells>
  <printOptions/>
  <pageMargins left="0.36" right="0.28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Evoluation Copy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Naydenov</dc:creator>
  <cp:keywords/>
  <dc:description/>
  <cp:lastModifiedBy>vasilev</cp:lastModifiedBy>
  <cp:lastPrinted>2004-09-28T07:40:29Z</cp:lastPrinted>
  <dcterms:created xsi:type="dcterms:W3CDTF">2004-04-13T08:10:49Z</dcterms:created>
  <dcterms:modified xsi:type="dcterms:W3CDTF">2005-04-12T11:57:15Z</dcterms:modified>
  <cp:category/>
  <cp:version/>
  <cp:contentType/>
  <cp:contentStatus/>
</cp:coreProperties>
</file>